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oard\2022 Board\Financials\"/>
    </mc:Choice>
  </mc:AlternateContent>
  <xr:revisionPtr revIDLastSave="0" documentId="8_{A749A61A-CF03-4C54-AF99-E7511A2369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come Statmenent" sheetId="3" r:id="rId1"/>
    <sheet name="Balance She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5" i="3" l="1"/>
  <c r="K125" i="3"/>
  <c r="J125" i="3"/>
  <c r="H125" i="3"/>
  <c r="G125" i="3"/>
  <c r="F125" i="3"/>
  <c r="E125" i="3"/>
  <c r="D125" i="3"/>
  <c r="I125" i="3"/>
  <c r="B12" i="2" l="1"/>
  <c r="B13" i="2" s="1"/>
  <c r="B18" i="2" s="1"/>
  <c r="C12" i="2"/>
  <c r="C13" i="2" s="1"/>
  <c r="C18" i="2" s="1"/>
  <c r="B24" i="2"/>
  <c r="C24" i="2"/>
  <c r="B28" i="2"/>
  <c r="B35" i="2" s="1"/>
  <c r="C28" i="2"/>
  <c r="C35" i="2" s="1"/>
</calcChain>
</file>

<file path=xl/sharedStrings.xml><?xml version="1.0" encoding="utf-8"?>
<sst xmlns="http://schemas.openxmlformats.org/spreadsheetml/2006/main" count="179" uniqueCount="154">
  <si>
    <t>Vera House, Inc.</t>
  </si>
  <si>
    <t>Income Statement</t>
  </si>
  <si>
    <t>Revenues</t>
  </si>
  <si>
    <t xml:space="preserve">          Donations</t>
  </si>
  <si>
    <t xml:space="preserve">          Annual Appeal</t>
  </si>
  <si>
    <t xml:space="preserve">          Vera House Foundation</t>
  </si>
  <si>
    <t xml:space="preserve">          Special Events</t>
  </si>
  <si>
    <t xml:space="preserve">          White Ribbon Campaign</t>
  </si>
  <si>
    <t xml:space="preserve">          United Way CNY</t>
  </si>
  <si>
    <t xml:space="preserve">          Other United Way Agencies</t>
  </si>
  <si>
    <t xml:space="preserve">     Total Cash Contribution</t>
  </si>
  <si>
    <t xml:space="preserve">          Per Diem - DSS</t>
  </si>
  <si>
    <t xml:space="preserve">          Upstate/St. Joseph's/ Crouse</t>
  </si>
  <si>
    <t xml:space="preserve">          Onondaga County CPS Clinical Counseling</t>
  </si>
  <si>
    <t xml:space="preserve">          OVS Case Manager - DV</t>
  </si>
  <si>
    <t xml:space="preserve">          OVS Case Manager - SA</t>
  </si>
  <si>
    <t xml:space="preserve">          DCJS-SANE</t>
  </si>
  <si>
    <t xml:space="preserve">          Enough is Enough</t>
  </si>
  <si>
    <t xml:space="preserve">          HRI</t>
  </si>
  <si>
    <t xml:space="preserve">          Office Victim Servics - SA and DV</t>
  </si>
  <si>
    <t xml:space="preserve">          Onondaga County ALTC Mental Health</t>
  </si>
  <si>
    <t xml:space="preserve">          Onondaga County ALTC Aging</t>
  </si>
  <si>
    <t xml:space="preserve">          Revenue - OVS Attorney Grant</t>
  </si>
  <si>
    <t xml:space="preserve">          DCJS - SA Crisis &amp; Prevention</t>
  </si>
  <si>
    <t xml:space="preserve">          SASP</t>
  </si>
  <si>
    <t xml:space="preserve">          OVW - Abuse in Later Life</t>
  </si>
  <si>
    <t xml:space="preserve">          OVC RJ</t>
  </si>
  <si>
    <t xml:space="preserve">          DSS-Alternatives-Parolee Group</t>
  </si>
  <si>
    <t xml:space="preserve">          DSS-Alternatives CPS</t>
  </si>
  <si>
    <t xml:space="preserve">          Onondaga County Childrens Counseling</t>
  </si>
  <si>
    <t xml:space="preserve">          Lifespan</t>
  </si>
  <si>
    <t xml:space="preserve">          NYSOCFS-FVSPA</t>
  </si>
  <si>
    <t xml:space="preserve">          NYSCASA PREA</t>
  </si>
  <si>
    <t xml:space="preserve">          OCO HUD</t>
  </si>
  <si>
    <t xml:space="preserve">          MLB Grant</t>
  </si>
  <si>
    <t xml:space="preserve">          OCFS FVPSA Technology Grant</t>
  </si>
  <si>
    <t xml:space="preserve">          OPDV Safe Housing</t>
  </si>
  <si>
    <t xml:space="preserve">          FVSPARP NC</t>
  </si>
  <si>
    <t xml:space="preserve">          FVPSA DVPI ARP - Education</t>
  </si>
  <si>
    <t xml:space="preserve">          OCFS FVPSA Rape Crisis &amp; SA Covid 19</t>
  </si>
  <si>
    <t xml:space="preserve">          OCFS FVPSA DV Covid 19 Testing Vaccination &amp; Mobile</t>
  </si>
  <si>
    <t xml:space="preserve">     Total Grants</t>
  </si>
  <si>
    <t xml:space="preserve">          Fees - Alternatives</t>
  </si>
  <si>
    <t xml:space="preserve">          Fees-SANE Visiting Nurse</t>
  </si>
  <si>
    <t xml:space="preserve">          Fees - Presentation/Education</t>
  </si>
  <si>
    <t xml:space="preserve">          Fees Administration</t>
  </si>
  <si>
    <t xml:space="preserve">          Management/VH Foundation</t>
  </si>
  <si>
    <t xml:space="preserve">     Total Fees</t>
  </si>
  <si>
    <t xml:space="preserve">          Donations In Kind</t>
  </si>
  <si>
    <t xml:space="preserve">          Miscellaneous Income</t>
  </si>
  <si>
    <t xml:space="preserve">     Total  Other Income</t>
  </si>
  <si>
    <t>Total Income</t>
  </si>
  <si>
    <t>Expenses</t>
  </si>
  <si>
    <t xml:space="preserve">     Salaries &amp; Fringe Benefits</t>
  </si>
  <si>
    <t xml:space="preserve">          Salaries</t>
  </si>
  <si>
    <t xml:space="preserve">          FICA</t>
  </si>
  <si>
    <t xml:space="preserve">          NYS Disability</t>
  </si>
  <si>
    <t xml:space="preserve">          Workers Compensation</t>
  </si>
  <si>
    <t xml:space="preserve">          Health</t>
  </si>
  <si>
    <t xml:space="preserve">          Life Insurance</t>
  </si>
  <si>
    <t xml:space="preserve">          Pension</t>
  </si>
  <si>
    <t xml:space="preserve">     Total Salaries and Fringe</t>
  </si>
  <si>
    <t xml:space="preserve">     Other Program Expenses</t>
  </si>
  <si>
    <t xml:space="preserve">          Consultant</t>
  </si>
  <si>
    <t xml:space="preserve">          Sub-Contractor(s)</t>
  </si>
  <si>
    <t xml:space="preserve">          Staff Recruitment</t>
  </si>
  <si>
    <t xml:space="preserve">          Membership Fees, Dues, Subscriptions</t>
  </si>
  <si>
    <t xml:space="preserve">          Audit Fees</t>
  </si>
  <si>
    <t xml:space="preserve">          Payroll Processing Fees</t>
  </si>
  <si>
    <t xml:space="preserve">          Payroll/Benefits Fees</t>
  </si>
  <si>
    <t xml:space="preserve">          Commercial Insurance</t>
  </si>
  <si>
    <t xml:space="preserve">          Vehicle Insurance</t>
  </si>
  <si>
    <t xml:space="preserve">          Office Supplies</t>
  </si>
  <si>
    <t xml:space="preserve">          Postage</t>
  </si>
  <si>
    <t xml:space="preserve">          Printing &amp; Duplicating</t>
  </si>
  <si>
    <t xml:space="preserve">          Small Furniture/Equipment</t>
  </si>
  <si>
    <t xml:space="preserve">          Program Supplies/Activities</t>
  </si>
  <si>
    <t xml:space="preserve">          Telephone/Data</t>
  </si>
  <si>
    <t xml:space="preserve">          Cell Phones</t>
  </si>
  <si>
    <t xml:space="preserve">          Utilities</t>
  </si>
  <si>
    <t xml:space="preserve">          Water</t>
  </si>
  <si>
    <t xml:space="preserve">          Sewer Usage Fee/Taxes</t>
  </si>
  <si>
    <t xml:space="preserve">          Repairs &amp; Maintenance</t>
  </si>
  <si>
    <t xml:space="preserve">          Service Contracts</t>
  </si>
  <si>
    <t xml:space="preserve">          Special Event(s)</t>
  </si>
  <si>
    <t xml:space="preserve">          Educational Event(s)</t>
  </si>
  <si>
    <t xml:space="preserve">          Food-Household Supplies-Purch</t>
  </si>
  <si>
    <t xml:space="preserve">          Client Assistance</t>
  </si>
  <si>
    <t xml:space="preserve">          Conferences</t>
  </si>
  <si>
    <t xml:space="preserve">          Staff Development and Training</t>
  </si>
  <si>
    <t xml:space="preserve">          Local Mileage and Meetings</t>
  </si>
  <si>
    <t xml:space="preserve">          Vehicle-gas, oil, repairs</t>
  </si>
  <si>
    <t xml:space="preserve">          Rent</t>
  </si>
  <si>
    <t xml:space="preserve">          Rent-In-Kind</t>
  </si>
  <si>
    <t xml:space="preserve">          Credit Card Fees</t>
  </si>
  <si>
    <t xml:space="preserve">          Bank Charges</t>
  </si>
  <si>
    <t xml:space="preserve">          Intern/Volunteers in Kind</t>
  </si>
  <si>
    <t xml:space="preserve">     Total Other Program Expenses</t>
  </si>
  <si>
    <t xml:space="preserve">     Depreciation Expense</t>
  </si>
  <si>
    <t xml:space="preserve">          Depreciation Expense</t>
  </si>
  <si>
    <t xml:space="preserve">     Total Depreciation Expense</t>
  </si>
  <si>
    <t>Total Expenses</t>
  </si>
  <si>
    <t>BEGINNING FUND BALANCE</t>
  </si>
  <si>
    <t>NET SURPLUS/(DEFICIT)</t>
  </si>
  <si>
    <t xml:space="preserve">     10 - Vera House Agency Unrestriced  </t>
  </si>
  <si>
    <t>TOTAL NET SURPLUS/(DEFICIT)</t>
  </si>
  <si>
    <t>Total Liabilities and Fund Balance</t>
  </si>
  <si>
    <t xml:space="preserve">     Total Fund Balance</t>
  </si>
  <si>
    <t xml:space="preserve">               With Donor restrictions</t>
  </si>
  <si>
    <t xml:space="preserve">               Board Designated /EC</t>
  </si>
  <si>
    <t xml:space="preserve">               Board Designated/Unemployment</t>
  </si>
  <si>
    <t xml:space="preserve">               Net Assets without Donor Restrictions</t>
  </si>
  <si>
    <t xml:space="preserve">     Net Assets</t>
  </si>
  <si>
    <t xml:space="preserve">     Total Liabilities</t>
  </si>
  <si>
    <t xml:space="preserve">          Total Long-Term Liabilities</t>
  </si>
  <si>
    <t xml:space="preserve">               Deferred Revenue</t>
  </si>
  <si>
    <t xml:space="preserve">          Long-Term Liabilities</t>
  </si>
  <si>
    <t xml:space="preserve">          Total Current Liabilities</t>
  </si>
  <si>
    <t xml:space="preserve">               Other Accounts Payable</t>
  </si>
  <si>
    <t xml:space="preserve">               Accounts Payable</t>
  </si>
  <si>
    <t xml:space="preserve">          Current Liabilities</t>
  </si>
  <si>
    <t xml:space="preserve">     Liabilities</t>
  </si>
  <si>
    <t>LIABILITIES AND NET ASSETS</t>
  </si>
  <si>
    <t>Total Assets</t>
  </si>
  <si>
    <t xml:space="preserve">          Total Fixed Assets</t>
  </si>
  <si>
    <t xml:space="preserve">               Accumulated Depreciation</t>
  </si>
  <si>
    <t xml:space="preserve">               Land Building and Equipement</t>
  </si>
  <si>
    <t xml:space="preserve">          Fixed Assets</t>
  </si>
  <si>
    <t xml:space="preserve">          Total Other Asstes</t>
  </si>
  <si>
    <t xml:space="preserve">               Due To</t>
  </si>
  <si>
    <t xml:space="preserve">               Prepaid</t>
  </si>
  <si>
    <t xml:space="preserve">          Other Assets</t>
  </si>
  <si>
    <t xml:space="preserve">          Total Current Assets</t>
  </si>
  <si>
    <t xml:space="preserve">               Accounts Receivable</t>
  </si>
  <si>
    <t xml:space="preserve">               Cash and Cash Equivalents</t>
  </si>
  <si>
    <t xml:space="preserve">          Current Assets</t>
  </si>
  <si>
    <t>ASSETS</t>
  </si>
  <si>
    <t>Actual 02/28/2021</t>
  </si>
  <si>
    <t>Actual 02/28/2022</t>
  </si>
  <si>
    <t>Balance Sheet</t>
  </si>
  <si>
    <t>Budget Remaining over(under)</t>
  </si>
  <si>
    <t>Total Budget 01/01/2022 12/31/202</t>
  </si>
  <si>
    <t>YTD Variance over(under)</t>
  </si>
  <si>
    <t>Year to Date Actual 01/01/2022 02/28/202</t>
  </si>
  <si>
    <t>YTD Budget 01/01/2022 02/28/202</t>
  </si>
  <si>
    <t>Current Month Varianc over(under)</t>
  </si>
  <si>
    <t>Current Month Actual  02/28/2022</t>
  </si>
  <si>
    <t>Current Mo Budget 02/01/2022 02/28/202</t>
  </si>
  <si>
    <t>Page 3</t>
  </si>
  <si>
    <t>Page 2</t>
  </si>
  <si>
    <t xml:space="preserve">          Gorman Foundation Interpretation</t>
  </si>
  <si>
    <t xml:space="preserve">          DCJS Senator May</t>
  </si>
  <si>
    <t>Page 1</t>
  </si>
  <si>
    <t>Surplus/(Deficit) before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</si>
</sst>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;\([$$-409]#,##0\);[$$-409]#,##0"/>
    <numFmt numFmtId="165" formatCode="[$-409]mm\/dd\/yyyy\ h\:mm\:ss\ AM/PM"/>
  </numFmts>
  <fonts count="6">
    <font>
      <sz val="10"/>
      <color rgb="FF000000"/>
      <name val="Arial"/>
    </font>
    <font>
      <b/>
      <sz val="8"/>
      <name val="Segoe UI"/>
      <family val="2"/>
    </font>
    <font>
      <sz val="8"/>
      <name val="Segoe UI"/>
      <family val="2"/>
    </font>
    <font>
      <b/>
      <sz val="14.5"/>
      <name val="Segoe UI"/>
      <family val="2"/>
    </font>
    <font>
      <sz val="10"/>
      <color rgb="FF000000"/>
      <name val="Arial"/>
      <family val="2"/>
    </font>
    <font>
      <b/>
      <sz val="10"/>
      <color rgb="FF000000"/>
      <name val="Sage U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49" fontId="1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49" fontId="1" fillId="0" borderId="1" xfId="0" applyNumberFormat="1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49" fontId="3" fillId="0" borderId="0" xfId="0" applyNumberFormat="1" applyFont="1" applyAlignment="1">
      <alignment horizontal="left" vertical="top"/>
    </xf>
    <xf numFmtId="0" fontId="4" fillId="0" borderId="0" xfId="1"/>
    <xf numFmtId="0" fontId="4" fillId="2" borderId="0" xfId="1" applyFill="1"/>
    <xf numFmtId="0" fontId="4" fillId="0" borderId="0" xfId="1" applyFill="1"/>
    <xf numFmtId="0" fontId="1" fillId="0" borderId="0" xfId="1" applyFont="1" applyFill="1"/>
    <xf numFmtId="49" fontId="1" fillId="0" borderId="1" xfId="1" applyNumberFormat="1" applyFont="1" applyFill="1" applyBorder="1" applyAlignment="1">
      <alignment horizontal="center" wrapText="1"/>
    </xf>
    <xf numFmtId="49" fontId="1" fillId="0" borderId="0" xfId="1" applyNumberFormat="1" applyFont="1" applyFill="1" applyAlignment="1">
      <alignment vertical="top"/>
    </xf>
    <xf numFmtId="49" fontId="2" fillId="0" borderId="0" xfId="1" applyNumberFormat="1" applyFont="1" applyFill="1" applyAlignment="1">
      <alignment vertical="top"/>
    </xf>
    <xf numFmtId="164" fontId="2" fillId="0" borderId="0" xfId="1" applyNumberFormat="1" applyFont="1" applyFill="1" applyAlignment="1">
      <alignment horizontal="right" vertical="top"/>
    </xf>
    <xf numFmtId="164" fontId="2" fillId="0" borderId="2" xfId="1" applyNumberFormat="1" applyFont="1" applyFill="1" applyBorder="1" applyAlignment="1">
      <alignment horizontal="right" vertical="top"/>
    </xf>
    <xf numFmtId="164" fontId="1" fillId="0" borderId="1" xfId="1" applyNumberFormat="1" applyFont="1" applyFill="1" applyBorder="1" applyAlignment="1">
      <alignment horizontal="right" vertical="top"/>
    </xf>
    <xf numFmtId="164" fontId="1" fillId="0" borderId="2" xfId="1" applyNumberFormat="1" applyFont="1" applyFill="1" applyBorder="1" applyAlignment="1">
      <alignment horizontal="right" vertical="top"/>
    </xf>
    <xf numFmtId="0" fontId="5" fillId="2" borderId="0" xfId="1" applyFont="1" applyFill="1"/>
    <xf numFmtId="164" fontId="5" fillId="2" borderId="0" xfId="1" applyNumberFormat="1" applyFont="1" applyFill="1"/>
    <xf numFmtId="37" fontId="2" fillId="0" borderId="0" xfId="0" applyNumberFormat="1" applyFont="1" applyAlignment="1">
      <alignment horizontal="right" vertical="top"/>
    </xf>
    <xf numFmtId="37" fontId="1" fillId="0" borderId="2" xfId="0" applyNumberFormat="1" applyFont="1" applyBorder="1" applyAlignment="1">
      <alignment horizontal="right" vertical="top"/>
    </xf>
    <xf numFmtId="37" fontId="0" fillId="0" borderId="0" xfId="0" applyNumberFormat="1"/>
    <xf numFmtId="37" fontId="2" fillId="0" borderId="2" xfId="0" applyNumberFormat="1" applyFont="1" applyBorder="1" applyAlignment="1">
      <alignment horizontal="right" vertical="top"/>
    </xf>
    <xf numFmtId="37" fontId="1" fillId="0" borderId="3" xfId="0" applyNumberFormat="1" applyFont="1" applyBorder="1" applyAlignment="1">
      <alignment horizontal="right" vertical="top"/>
    </xf>
    <xf numFmtId="49" fontId="3" fillId="0" borderId="0" xfId="1" applyNumberFormat="1" applyFont="1" applyFill="1" applyAlignment="1">
      <alignment horizontal="center" vertical="top"/>
    </xf>
    <xf numFmtId="0" fontId="2" fillId="0" borderId="0" xfId="1" applyFont="1" applyFill="1" applyAlignment="1">
      <alignment vertical="top"/>
    </xf>
    <xf numFmtId="49" fontId="1" fillId="0" borderId="1" xfId="1" applyNumberFormat="1" applyFont="1" applyFill="1" applyBorder="1" applyAlignment="1">
      <alignment horizontal="center" wrapText="1"/>
    </xf>
    <xf numFmtId="164" fontId="2" fillId="0" borderId="0" xfId="1" applyNumberFormat="1" applyFont="1" applyFill="1" applyAlignment="1">
      <alignment horizontal="right" vertical="top"/>
    </xf>
    <xf numFmtId="164" fontId="2" fillId="0" borderId="2" xfId="1" applyNumberFormat="1" applyFont="1" applyFill="1" applyBorder="1" applyAlignment="1">
      <alignment horizontal="right" vertical="top"/>
    </xf>
    <xf numFmtId="165" fontId="2" fillId="0" borderId="0" xfId="1" applyNumberFormat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49" fontId="2" fillId="0" borderId="0" xfId="1" applyNumberFormat="1" applyFont="1" applyFill="1" applyAlignment="1">
      <alignment horizontal="right"/>
    </xf>
    <xf numFmtId="164" fontId="1" fillId="0" borderId="1" xfId="1" applyNumberFormat="1" applyFont="1" applyFill="1" applyBorder="1" applyAlignment="1">
      <alignment horizontal="right" vertical="top"/>
    </xf>
    <xf numFmtId="164" fontId="1" fillId="0" borderId="2" xfId="1" applyNumberFormat="1" applyFont="1" applyFill="1" applyBorder="1" applyAlignment="1">
      <alignment horizontal="right" vertical="top"/>
    </xf>
  </cellXfs>
  <cellStyles count="2">
    <cellStyle name="Normal" xfId="0" builtinId="0"/>
    <cellStyle name="Normal 2" xfId="1" xr:uid="{912896C9-8EF8-48E5-9B19-0AA6B0DD7C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7F860-0F85-4892-85B0-47EC96F2639C}">
  <dimension ref="A1:K340"/>
  <sheetViews>
    <sheetView tabSelected="1" workbookViewId="0">
      <pane xSplit="2" ySplit="4" topLeftCell="C97" activePane="bottomRight" state="frozen"/>
      <selection pane="topRight" activeCell="C1" sqref="C1"/>
      <selection pane="bottomLeft" activeCell="A5" sqref="A5"/>
      <selection pane="bottomRight" activeCell="D44" sqref="D44"/>
    </sheetView>
  </sheetViews>
  <sheetFormatPr defaultColWidth="9.140625" defaultRowHeight="12.75"/>
  <cols>
    <col min="1" max="1" width="28.28515625" style="8" customWidth="1"/>
    <col min="2" max="2" width="6.140625" style="8" customWidth="1"/>
    <col min="3" max="3" width="11.85546875" style="8" customWidth="1"/>
    <col min="4" max="4" width="18" style="9" customWidth="1"/>
    <col min="5" max="6" width="18" style="8" customWidth="1"/>
    <col min="7" max="7" width="18" style="9" customWidth="1"/>
    <col min="8" max="8" width="16.7109375" style="8" customWidth="1"/>
    <col min="9" max="9" width="2.140625" style="8" customWidth="1"/>
    <col min="10" max="10" width="17.140625" style="8" customWidth="1"/>
    <col min="11" max="11" width="17.85546875" style="8" customWidth="1"/>
    <col min="12" max="12" width="2.42578125" style="8" customWidth="1"/>
    <col min="13" max="16384" width="9.140625" style="8"/>
  </cols>
  <sheetData>
    <row r="1" spans="1:11" ht="20.100000000000001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0.100000000000001" customHeight="1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9.1999999999999993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32.1" customHeight="1">
      <c r="A4" s="11"/>
      <c r="B4" s="28" t="s">
        <v>147</v>
      </c>
      <c r="C4" s="28"/>
      <c r="D4" s="12" t="s">
        <v>146</v>
      </c>
      <c r="E4" s="12" t="s">
        <v>145</v>
      </c>
      <c r="F4" s="12" t="s">
        <v>144</v>
      </c>
      <c r="G4" s="12" t="s">
        <v>143</v>
      </c>
      <c r="H4" s="28" t="s">
        <v>142</v>
      </c>
      <c r="I4" s="28"/>
      <c r="J4" s="12" t="s">
        <v>141</v>
      </c>
      <c r="K4" s="12" t="s">
        <v>140</v>
      </c>
    </row>
    <row r="5" spans="1:11" ht="13.35" customHeight="1">
      <c r="A5" s="13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3.3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3.35" customHeight="1">
      <c r="A7" s="14" t="s">
        <v>3</v>
      </c>
      <c r="B7" s="29">
        <v>37500</v>
      </c>
      <c r="C7" s="29"/>
      <c r="D7" s="15">
        <v>75714.240000000005</v>
      </c>
      <c r="E7" s="15">
        <v>38214.239999999998</v>
      </c>
      <c r="F7" s="15">
        <v>75000</v>
      </c>
      <c r="G7" s="15">
        <v>155448.74</v>
      </c>
      <c r="H7" s="15">
        <v>80448.740000000005</v>
      </c>
      <c r="I7" s="10"/>
      <c r="J7" s="15">
        <v>450000</v>
      </c>
      <c r="K7" s="15">
        <v>-294551.26</v>
      </c>
    </row>
    <row r="8" spans="1:11" ht="13.35" customHeight="1">
      <c r="A8" s="14" t="s">
        <v>4</v>
      </c>
      <c r="B8" s="29">
        <v>11666.666999999999</v>
      </c>
      <c r="C8" s="29"/>
      <c r="D8" s="15">
        <v>285</v>
      </c>
      <c r="E8" s="15">
        <v>-11381.666999999999</v>
      </c>
      <c r="F8" s="15">
        <v>23333.333999999999</v>
      </c>
      <c r="G8" s="15">
        <v>6560</v>
      </c>
      <c r="H8" s="15">
        <v>-16773.333999999999</v>
      </c>
      <c r="I8" s="10"/>
      <c r="J8" s="15">
        <v>140000.00399999999</v>
      </c>
      <c r="K8" s="15">
        <v>-133440.00399999999</v>
      </c>
    </row>
    <row r="9" spans="1:11" ht="13.35" customHeight="1">
      <c r="A9" s="14" t="s">
        <v>5</v>
      </c>
      <c r="B9" s="29">
        <v>18200</v>
      </c>
      <c r="C9" s="29"/>
      <c r="D9" s="15">
        <v>0</v>
      </c>
      <c r="E9" s="15">
        <v>-18200</v>
      </c>
      <c r="F9" s="15">
        <v>36400</v>
      </c>
      <c r="G9" s="15">
        <v>0</v>
      </c>
      <c r="H9" s="15">
        <v>-36400</v>
      </c>
      <c r="I9" s="10"/>
      <c r="J9" s="15">
        <v>218400</v>
      </c>
      <c r="K9" s="15">
        <v>-218400</v>
      </c>
    </row>
    <row r="10" spans="1:11" ht="13.35" customHeight="1">
      <c r="A10" s="14" t="s">
        <v>6</v>
      </c>
      <c r="B10" s="29">
        <v>833.33299999999997</v>
      </c>
      <c r="C10" s="29"/>
      <c r="D10" s="15">
        <v>0</v>
      </c>
      <c r="E10" s="15">
        <v>-833.33299999999997</v>
      </c>
      <c r="F10" s="15">
        <v>1666.6659999999999</v>
      </c>
      <c r="G10" s="15">
        <v>0</v>
      </c>
      <c r="H10" s="15">
        <v>-1666.6659999999999</v>
      </c>
      <c r="I10" s="10"/>
      <c r="J10" s="15">
        <v>9999.9959999999992</v>
      </c>
      <c r="K10" s="15">
        <v>-9999.9959999999992</v>
      </c>
    </row>
    <row r="11" spans="1:11" ht="13.35" customHeight="1">
      <c r="A11" s="14" t="s">
        <v>7</v>
      </c>
      <c r="B11" s="29">
        <v>10000</v>
      </c>
      <c r="C11" s="29"/>
      <c r="D11" s="15">
        <v>0</v>
      </c>
      <c r="E11" s="15">
        <v>-10000</v>
      </c>
      <c r="F11" s="15">
        <v>20000</v>
      </c>
      <c r="G11" s="15">
        <v>0</v>
      </c>
      <c r="H11" s="15">
        <v>-20000</v>
      </c>
      <c r="I11" s="10"/>
      <c r="J11" s="15">
        <v>120000</v>
      </c>
      <c r="K11" s="15">
        <v>-120000</v>
      </c>
    </row>
    <row r="12" spans="1:11" ht="13.35" customHeight="1">
      <c r="A12" s="14" t="s">
        <v>8</v>
      </c>
      <c r="B12" s="29">
        <v>15250</v>
      </c>
      <c r="C12" s="29"/>
      <c r="D12" s="15">
        <v>15250</v>
      </c>
      <c r="E12" s="15">
        <v>0</v>
      </c>
      <c r="F12" s="15">
        <v>30500</v>
      </c>
      <c r="G12" s="15">
        <v>30500</v>
      </c>
      <c r="H12" s="15">
        <v>0</v>
      </c>
      <c r="I12" s="10"/>
      <c r="J12" s="15">
        <v>183000</v>
      </c>
      <c r="K12" s="15">
        <v>-152500</v>
      </c>
    </row>
    <row r="13" spans="1:11" ht="13.35" customHeight="1">
      <c r="A13" s="14" t="s">
        <v>9</v>
      </c>
      <c r="B13" s="29">
        <v>416.66699999999997</v>
      </c>
      <c r="C13" s="29"/>
      <c r="D13" s="15">
        <v>0</v>
      </c>
      <c r="E13" s="15">
        <v>-416.66699999999997</v>
      </c>
      <c r="F13" s="15">
        <v>833.33399999999995</v>
      </c>
      <c r="G13" s="15">
        <v>0</v>
      </c>
      <c r="H13" s="15">
        <v>-833.33399999999995</v>
      </c>
      <c r="I13" s="10"/>
      <c r="J13" s="15">
        <v>5000.0039999999999</v>
      </c>
      <c r="K13" s="15">
        <v>-5000.0039999999999</v>
      </c>
    </row>
    <row r="14" spans="1:11" ht="12" customHeight="1">
      <c r="A14" s="14" t="s">
        <v>10</v>
      </c>
      <c r="B14" s="30">
        <v>93866.667000000001</v>
      </c>
      <c r="C14" s="30"/>
      <c r="D14" s="16">
        <v>91249.24</v>
      </c>
      <c r="E14" s="16">
        <v>-2617.4270000000001</v>
      </c>
      <c r="F14" s="16">
        <v>187733.334</v>
      </c>
      <c r="G14" s="16">
        <v>192508.74</v>
      </c>
      <c r="H14" s="16">
        <v>4775.4059999999999</v>
      </c>
      <c r="I14" s="10"/>
      <c r="J14" s="16">
        <v>1126400.004</v>
      </c>
      <c r="K14" s="16">
        <v>-933891.26399999997</v>
      </c>
    </row>
    <row r="15" spans="1:11" ht="13.3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13.35" customHeight="1">
      <c r="A16" s="14" t="s">
        <v>11</v>
      </c>
      <c r="B16" s="29">
        <v>83333.334000000003</v>
      </c>
      <c r="C16" s="29"/>
      <c r="D16" s="15">
        <v>67585.679999999993</v>
      </c>
      <c r="E16" s="15">
        <v>-15747.654</v>
      </c>
      <c r="F16" s="15">
        <v>166666.66800000001</v>
      </c>
      <c r="G16" s="15">
        <v>126697.27</v>
      </c>
      <c r="H16" s="15">
        <v>-39969.398000000001</v>
      </c>
      <c r="I16" s="10"/>
      <c r="J16" s="15">
        <v>1000000.008</v>
      </c>
      <c r="K16" s="15">
        <v>-873302.73800000001</v>
      </c>
    </row>
    <row r="17" spans="1:11" ht="13.35" customHeight="1">
      <c r="A17" s="14" t="s">
        <v>12</v>
      </c>
      <c r="B17" s="29">
        <v>14676.67</v>
      </c>
      <c r="C17" s="29"/>
      <c r="D17" s="15">
        <v>14590.58</v>
      </c>
      <c r="E17" s="15">
        <v>-86.09</v>
      </c>
      <c r="F17" s="15">
        <v>29353.34</v>
      </c>
      <c r="G17" s="15">
        <v>29181.16</v>
      </c>
      <c r="H17" s="15">
        <v>-172.18</v>
      </c>
      <c r="I17" s="10"/>
      <c r="J17" s="15">
        <v>176120</v>
      </c>
      <c r="K17" s="15">
        <v>-146938.84</v>
      </c>
    </row>
    <row r="18" spans="1:11" ht="13.35" customHeight="1">
      <c r="A18" s="14" t="s">
        <v>13</v>
      </c>
      <c r="B18" s="29">
        <v>3750</v>
      </c>
      <c r="C18" s="29"/>
      <c r="D18" s="15">
        <v>2935.05</v>
      </c>
      <c r="E18" s="15">
        <v>-814.95</v>
      </c>
      <c r="F18" s="15">
        <v>7500</v>
      </c>
      <c r="G18" s="15">
        <v>6013.95</v>
      </c>
      <c r="H18" s="15">
        <v>-1486.05</v>
      </c>
      <c r="I18" s="10"/>
      <c r="J18" s="15">
        <v>45000</v>
      </c>
      <c r="K18" s="15">
        <v>-38986.050000000003</v>
      </c>
    </row>
    <row r="19" spans="1:11" ht="13.35" customHeight="1">
      <c r="A19" s="14" t="s">
        <v>14</v>
      </c>
      <c r="B19" s="29">
        <v>5542.67</v>
      </c>
      <c r="C19" s="29"/>
      <c r="D19" s="15">
        <v>0</v>
      </c>
      <c r="E19" s="15">
        <v>-5542.67</v>
      </c>
      <c r="F19" s="15">
        <v>11085.34</v>
      </c>
      <c r="G19" s="15">
        <v>0</v>
      </c>
      <c r="H19" s="15">
        <v>-11085.34</v>
      </c>
      <c r="I19" s="10"/>
      <c r="J19" s="15">
        <v>49884</v>
      </c>
      <c r="K19" s="15">
        <v>-49884</v>
      </c>
    </row>
    <row r="20" spans="1:11" ht="13.35" customHeight="1">
      <c r="A20" s="14" t="s">
        <v>15</v>
      </c>
      <c r="B20" s="29">
        <v>4451.1279999999997</v>
      </c>
      <c r="C20" s="29"/>
      <c r="D20" s="15">
        <v>4583.1000000000004</v>
      </c>
      <c r="E20" s="15">
        <v>131.97200000000001</v>
      </c>
      <c r="F20" s="15">
        <v>8902.2559999999994</v>
      </c>
      <c r="G20" s="15">
        <v>8895.56</v>
      </c>
      <c r="H20" s="15">
        <v>-6.6959999999999997</v>
      </c>
      <c r="I20" s="10"/>
      <c r="J20" s="15">
        <v>40461.201000000001</v>
      </c>
      <c r="K20" s="15">
        <v>-31565.641</v>
      </c>
    </row>
    <row r="21" spans="1:11" ht="13.35" customHeight="1">
      <c r="A21" s="14" t="s">
        <v>16</v>
      </c>
      <c r="B21" s="29">
        <v>4166.6670000000004</v>
      </c>
      <c r="C21" s="29"/>
      <c r="D21" s="15">
        <v>3882.8</v>
      </c>
      <c r="E21" s="15">
        <v>-283.86700000000002</v>
      </c>
      <c r="F21" s="15">
        <v>8333.3340000000007</v>
      </c>
      <c r="G21" s="15">
        <v>7736.74</v>
      </c>
      <c r="H21" s="15">
        <v>-596.59400000000005</v>
      </c>
      <c r="I21" s="10"/>
      <c r="J21" s="15">
        <v>50000.004000000001</v>
      </c>
      <c r="K21" s="15">
        <v>-42263.264000000003</v>
      </c>
    </row>
    <row r="22" spans="1:11" ht="13.35" customHeight="1">
      <c r="A22" s="14" t="s">
        <v>17</v>
      </c>
      <c r="B22" s="29">
        <v>13605.333000000001</v>
      </c>
      <c r="C22" s="29"/>
      <c r="D22" s="15">
        <v>13499.92</v>
      </c>
      <c r="E22" s="15">
        <v>-105.413</v>
      </c>
      <c r="F22" s="15">
        <v>27210.666000000001</v>
      </c>
      <c r="G22" s="15">
        <v>29908.95</v>
      </c>
      <c r="H22" s="15">
        <v>2698.2840000000001</v>
      </c>
      <c r="I22" s="10"/>
      <c r="J22" s="15">
        <v>163263.99600000001</v>
      </c>
      <c r="K22" s="15">
        <v>-133355.046</v>
      </c>
    </row>
    <row r="23" spans="1:11" ht="13.35" customHeight="1">
      <c r="A23" s="14" t="s">
        <v>18</v>
      </c>
      <c r="B23" s="29">
        <v>12914</v>
      </c>
      <c r="C23" s="29"/>
      <c r="D23" s="15">
        <v>7243.34</v>
      </c>
      <c r="E23" s="15">
        <v>-5670.66</v>
      </c>
      <c r="F23" s="15">
        <v>25828</v>
      </c>
      <c r="G23" s="15">
        <v>28360.47</v>
      </c>
      <c r="H23" s="15">
        <v>2532.4699999999998</v>
      </c>
      <c r="I23" s="10"/>
      <c r="J23" s="15">
        <v>154968</v>
      </c>
      <c r="K23" s="15">
        <v>-126607.53</v>
      </c>
    </row>
    <row r="24" spans="1:11" ht="13.35" customHeight="1">
      <c r="A24" s="14" t="s">
        <v>19</v>
      </c>
      <c r="B24" s="29">
        <v>60812.33</v>
      </c>
      <c r="C24" s="29"/>
      <c r="D24" s="15">
        <v>49282.07</v>
      </c>
      <c r="E24" s="15">
        <v>-11530.26</v>
      </c>
      <c r="F24" s="15">
        <v>121624.66</v>
      </c>
      <c r="G24" s="15">
        <v>102129.78</v>
      </c>
      <c r="H24" s="15">
        <v>-19494.88</v>
      </c>
      <c r="I24" s="10"/>
      <c r="J24" s="15">
        <v>729747.96</v>
      </c>
      <c r="K24" s="15">
        <v>-627618.18000000005</v>
      </c>
    </row>
    <row r="25" spans="1:11" ht="13.35" customHeight="1">
      <c r="A25" s="14" t="s">
        <v>20</v>
      </c>
      <c r="B25" s="29">
        <v>7916.67</v>
      </c>
      <c r="C25" s="29"/>
      <c r="D25" s="15">
        <v>7114.84</v>
      </c>
      <c r="E25" s="15">
        <v>-801.83</v>
      </c>
      <c r="F25" s="15">
        <v>15833.34</v>
      </c>
      <c r="G25" s="15">
        <v>14263.55</v>
      </c>
      <c r="H25" s="15">
        <v>-1569.79</v>
      </c>
      <c r="I25" s="10"/>
      <c r="J25" s="15">
        <v>95000</v>
      </c>
      <c r="K25" s="15">
        <v>-80736.45</v>
      </c>
    </row>
    <row r="26" spans="1:11" ht="13.35" customHeight="1">
      <c r="A26" s="14" t="s">
        <v>21</v>
      </c>
      <c r="B26" s="29">
        <v>11290.42</v>
      </c>
      <c r="C26" s="29"/>
      <c r="D26" s="15">
        <v>12800.98</v>
      </c>
      <c r="E26" s="15">
        <v>1510.56</v>
      </c>
      <c r="F26" s="15">
        <v>22580.84</v>
      </c>
      <c r="G26" s="15">
        <v>27658.03</v>
      </c>
      <c r="H26" s="15">
        <v>5077.1899999999996</v>
      </c>
      <c r="I26" s="10"/>
      <c r="J26" s="15">
        <v>135485</v>
      </c>
      <c r="K26" s="15">
        <v>-107826.97</v>
      </c>
    </row>
    <row r="27" spans="1:11" ht="13.35" customHeight="1">
      <c r="A27" s="14" t="s">
        <v>22</v>
      </c>
      <c r="B27" s="29">
        <v>23000.41</v>
      </c>
      <c r="C27" s="29"/>
      <c r="D27" s="15">
        <v>18779.59</v>
      </c>
      <c r="E27" s="15">
        <v>-4220.82</v>
      </c>
      <c r="F27" s="15">
        <v>46000.82</v>
      </c>
      <c r="G27" s="15">
        <v>39416.42</v>
      </c>
      <c r="H27" s="15">
        <v>-6584.4</v>
      </c>
      <c r="I27" s="10"/>
      <c r="J27" s="15">
        <v>276005</v>
      </c>
      <c r="K27" s="15">
        <v>-236588.58</v>
      </c>
    </row>
    <row r="28" spans="1:11" ht="13.35" customHeight="1">
      <c r="A28" s="14" t="s">
        <v>23</v>
      </c>
      <c r="B28" s="29">
        <v>11590</v>
      </c>
      <c r="C28" s="29"/>
      <c r="D28" s="15">
        <v>9410.15</v>
      </c>
      <c r="E28" s="15">
        <v>-2179.85</v>
      </c>
      <c r="F28" s="15">
        <v>23180</v>
      </c>
      <c r="G28" s="15">
        <v>19420.810000000001</v>
      </c>
      <c r="H28" s="15">
        <v>-3759.19</v>
      </c>
      <c r="I28" s="10"/>
      <c r="J28" s="15">
        <v>139080</v>
      </c>
      <c r="K28" s="15">
        <v>-119659.19</v>
      </c>
    </row>
    <row r="29" spans="1:11" ht="13.35" customHeight="1">
      <c r="A29" s="14" t="s">
        <v>24</v>
      </c>
      <c r="B29" s="29">
        <v>1291.5</v>
      </c>
      <c r="C29" s="29"/>
      <c r="D29" s="15">
        <v>0</v>
      </c>
      <c r="E29" s="15">
        <v>-1291.5</v>
      </c>
      <c r="F29" s="15">
        <v>2583</v>
      </c>
      <c r="G29" s="15">
        <v>0</v>
      </c>
      <c r="H29" s="15">
        <v>-2583</v>
      </c>
      <c r="I29" s="10"/>
      <c r="J29" s="15">
        <v>10332</v>
      </c>
      <c r="K29" s="15">
        <v>-10332</v>
      </c>
    </row>
    <row r="30" spans="1:11" ht="13.35" customHeight="1">
      <c r="A30" s="14" t="s">
        <v>25</v>
      </c>
      <c r="B30" s="29">
        <v>11305.08</v>
      </c>
      <c r="C30" s="29"/>
      <c r="D30" s="15">
        <v>4154.05</v>
      </c>
      <c r="E30" s="15">
        <v>-7151.03</v>
      </c>
      <c r="F30" s="15">
        <v>22610.16</v>
      </c>
      <c r="G30" s="15">
        <v>8695.39</v>
      </c>
      <c r="H30" s="15">
        <v>-13914.77</v>
      </c>
      <c r="I30" s="10"/>
      <c r="J30" s="15">
        <v>135661</v>
      </c>
      <c r="K30" s="15">
        <v>-126965.61</v>
      </c>
    </row>
    <row r="31" spans="1:11" ht="13.35" customHeight="1">
      <c r="A31" s="14" t="s">
        <v>26</v>
      </c>
      <c r="B31" s="29">
        <v>13888.915999999999</v>
      </c>
      <c r="C31" s="29"/>
      <c r="D31" s="15">
        <v>10221</v>
      </c>
      <c r="E31" s="15">
        <v>-3667.9160000000002</v>
      </c>
      <c r="F31" s="15">
        <v>27777.831999999999</v>
      </c>
      <c r="G31" s="15">
        <v>16881.060000000001</v>
      </c>
      <c r="H31" s="15">
        <v>-10896.772000000001</v>
      </c>
      <c r="I31" s="10"/>
      <c r="J31" s="15">
        <v>166666.992</v>
      </c>
      <c r="K31" s="15">
        <v>-149785.932</v>
      </c>
    </row>
    <row r="32" spans="1:11" ht="13.35" customHeight="1">
      <c r="A32" s="14" t="s">
        <v>27</v>
      </c>
      <c r="B32" s="29">
        <v>2666.6669999999999</v>
      </c>
      <c r="C32" s="29"/>
      <c r="D32" s="15">
        <v>1032</v>
      </c>
      <c r="E32" s="15">
        <v>-1634.6669999999999</v>
      </c>
      <c r="F32" s="15">
        <v>5333.3339999999998</v>
      </c>
      <c r="G32" s="15">
        <v>1944</v>
      </c>
      <c r="H32" s="15">
        <v>-3389.3339999999998</v>
      </c>
      <c r="I32" s="10"/>
      <c r="J32" s="15">
        <v>32000.004000000001</v>
      </c>
      <c r="K32" s="15">
        <v>-30056.004000000001</v>
      </c>
    </row>
    <row r="33" spans="1:11" ht="13.35" customHeight="1">
      <c r="A33" s="14" t="s">
        <v>28</v>
      </c>
      <c r="B33" s="29">
        <v>808.33299999999997</v>
      </c>
      <c r="C33" s="29"/>
      <c r="D33" s="15">
        <v>864</v>
      </c>
      <c r="E33" s="15">
        <v>55.667000000000002</v>
      </c>
      <c r="F33" s="15">
        <v>1616.6659999999999</v>
      </c>
      <c r="G33" s="15">
        <v>1560</v>
      </c>
      <c r="H33" s="15">
        <v>-56.665999999999997</v>
      </c>
      <c r="I33" s="10"/>
      <c r="J33" s="15">
        <v>9699.9959999999992</v>
      </c>
      <c r="K33" s="15">
        <v>-8139.9960000000001</v>
      </c>
    </row>
    <row r="34" spans="1:11" ht="13.35" customHeight="1">
      <c r="A34" s="14" t="s">
        <v>29</v>
      </c>
      <c r="B34" s="29">
        <v>16293.583000000001</v>
      </c>
      <c r="C34" s="29"/>
      <c r="D34" s="15">
        <v>13411.82</v>
      </c>
      <c r="E34" s="15">
        <v>-2881.7629999999999</v>
      </c>
      <c r="F34" s="15">
        <v>32587.166000000001</v>
      </c>
      <c r="G34" s="15">
        <v>27163.29</v>
      </c>
      <c r="H34" s="15">
        <v>-5423.8760000000002</v>
      </c>
      <c r="I34" s="10"/>
      <c r="J34" s="15">
        <v>195522.99600000001</v>
      </c>
      <c r="K34" s="15">
        <v>-168359.70600000001</v>
      </c>
    </row>
    <row r="35" spans="1:11" ht="13.35" customHeight="1">
      <c r="A35" s="14" t="s">
        <v>30</v>
      </c>
      <c r="B35" s="29">
        <v>10416.666999999999</v>
      </c>
      <c r="C35" s="29"/>
      <c r="D35" s="15">
        <v>9645.5</v>
      </c>
      <c r="E35" s="15">
        <v>-771.16700000000003</v>
      </c>
      <c r="F35" s="15">
        <v>20833.333999999999</v>
      </c>
      <c r="G35" s="15">
        <v>20726.93</v>
      </c>
      <c r="H35" s="15">
        <v>-106.404</v>
      </c>
      <c r="I35" s="10"/>
      <c r="J35" s="15">
        <v>125000.004</v>
      </c>
      <c r="K35" s="15">
        <v>-104273.07399999999</v>
      </c>
    </row>
    <row r="36" spans="1:11" ht="7.7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10.5" customHeight="1">
      <c r="A37" s="31"/>
      <c r="B37" s="31"/>
      <c r="C37" s="32"/>
      <c r="D37" s="32"/>
      <c r="E37" s="32"/>
      <c r="F37" s="32"/>
      <c r="G37" s="32"/>
      <c r="H37" s="32"/>
      <c r="I37" s="32"/>
      <c r="J37" s="33" t="s">
        <v>152</v>
      </c>
      <c r="K37" s="33"/>
    </row>
    <row r="38" spans="1:11" ht="13.3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ht="32.1" customHeight="1">
      <c r="A39" s="11"/>
      <c r="B39" s="28" t="s">
        <v>147</v>
      </c>
      <c r="C39" s="28"/>
      <c r="D39" s="12" t="s">
        <v>146</v>
      </c>
      <c r="E39" s="12" t="s">
        <v>145</v>
      </c>
      <c r="F39" s="12" t="s">
        <v>144</v>
      </c>
      <c r="G39" s="12" t="s">
        <v>143</v>
      </c>
      <c r="H39" s="28" t="s">
        <v>142</v>
      </c>
      <c r="I39" s="28"/>
      <c r="J39" s="12" t="s">
        <v>141</v>
      </c>
      <c r="K39" s="12" t="s">
        <v>140</v>
      </c>
    </row>
    <row r="40" spans="1:11" ht="13.35" customHeight="1">
      <c r="A40" s="14" t="s">
        <v>31</v>
      </c>
      <c r="B40" s="29">
        <v>6416.66</v>
      </c>
      <c r="C40" s="29"/>
      <c r="D40" s="15">
        <v>5978.66</v>
      </c>
      <c r="E40" s="15">
        <v>-438</v>
      </c>
      <c r="F40" s="15">
        <v>12833.32</v>
      </c>
      <c r="G40" s="15">
        <v>12095.48</v>
      </c>
      <c r="H40" s="15">
        <v>-737.84</v>
      </c>
      <c r="I40" s="10"/>
      <c r="J40" s="15">
        <v>77000.009999999995</v>
      </c>
      <c r="K40" s="15">
        <v>-64904.53</v>
      </c>
    </row>
    <row r="41" spans="1:11" ht="13.35" customHeight="1">
      <c r="A41" s="14" t="s">
        <v>32</v>
      </c>
      <c r="B41" s="29">
        <v>5775</v>
      </c>
      <c r="C41" s="29"/>
      <c r="D41" s="15">
        <v>5645.68</v>
      </c>
      <c r="E41" s="15">
        <v>-129.32</v>
      </c>
      <c r="F41" s="15">
        <v>11550</v>
      </c>
      <c r="G41" s="15">
        <v>11182.05</v>
      </c>
      <c r="H41" s="15">
        <v>-367.95</v>
      </c>
      <c r="I41" s="10"/>
      <c r="J41" s="15">
        <v>51975</v>
      </c>
      <c r="K41" s="15">
        <v>-40792.949999999997</v>
      </c>
    </row>
    <row r="42" spans="1:11" ht="13.35" customHeight="1">
      <c r="A42" s="14" t="s">
        <v>33</v>
      </c>
      <c r="B42" s="29">
        <v>13059.11</v>
      </c>
      <c r="C42" s="29"/>
      <c r="D42" s="15">
        <v>20350.25</v>
      </c>
      <c r="E42" s="15">
        <v>7291.14</v>
      </c>
      <c r="F42" s="15">
        <v>26118.22</v>
      </c>
      <c r="G42" s="15">
        <v>47647.93</v>
      </c>
      <c r="H42" s="15">
        <v>21529.71</v>
      </c>
      <c r="I42" s="10"/>
      <c r="J42" s="15">
        <v>117532</v>
      </c>
      <c r="K42" s="15">
        <v>-69884.070000000007</v>
      </c>
    </row>
    <row r="43" spans="1:11" ht="13.35" customHeight="1">
      <c r="A43" s="14" t="s">
        <v>34</v>
      </c>
      <c r="B43" s="29">
        <v>0</v>
      </c>
      <c r="C43" s="29"/>
      <c r="D43" s="15">
        <v>4761.1099999999997</v>
      </c>
      <c r="E43" s="15">
        <v>4761.1099999999997</v>
      </c>
      <c r="F43" s="15">
        <v>0</v>
      </c>
      <c r="G43" s="15">
        <v>5180.9799999999996</v>
      </c>
      <c r="H43" s="15">
        <v>5180.9799999999996</v>
      </c>
      <c r="I43" s="10"/>
      <c r="J43" s="15">
        <v>0</v>
      </c>
      <c r="K43" s="15">
        <v>5180.9799999999996</v>
      </c>
    </row>
    <row r="44" spans="1:11" ht="13.35" customHeight="1">
      <c r="A44" s="14" t="s">
        <v>35</v>
      </c>
      <c r="B44" s="29">
        <v>0</v>
      </c>
      <c r="C44" s="29"/>
      <c r="D44" s="15">
        <v>0</v>
      </c>
      <c r="E44" s="15">
        <v>0</v>
      </c>
      <c r="F44" s="15">
        <v>0</v>
      </c>
      <c r="G44" s="15">
        <v>12121.34</v>
      </c>
      <c r="H44" s="15">
        <v>12121.34</v>
      </c>
      <c r="I44" s="10"/>
      <c r="J44" s="15">
        <v>0</v>
      </c>
      <c r="K44" s="15">
        <v>12121.34</v>
      </c>
    </row>
    <row r="45" spans="1:11" ht="13.35" customHeight="1">
      <c r="A45" s="14" t="s">
        <v>36</v>
      </c>
      <c r="B45" s="29">
        <v>2815.33</v>
      </c>
      <c r="C45" s="29"/>
      <c r="D45" s="15">
        <v>860</v>
      </c>
      <c r="E45" s="15">
        <v>-1955.33</v>
      </c>
      <c r="F45" s="15">
        <v>5630.66</v>
      </c>
      <c r="G45" s="15">
        <v>2780.84</v>
      </c>
      <c r="H45" s="15">
        <v>-2849.82</v>
      </c>
      <c r="I45" s="10"/>
      <c r="J45" s="15">
        <v>25338</v>
      </c>
      <c r="K45" s="15">
        <v>-22557.16</v>
      </c>
    </row>
    <row r="46" spans="1:11" ht="13.35" customHeight="1">
      <c r="A46" s="14" t="s">
        <v>37</v>
      </c>
      <c r="B46" s="29">
        <v>0</v>
      </c>
      <c r="C46" s="29"/>
      <c r="D46" s="15">
        <v>4646.3100000000004</v>
      </c>
      <c r="E46" s="15">
        <v>4646.3100000000004</v>
      </c>
      <c r="F46" s="15">
        <v>0</v>
      </c>
      <c r="G46" s="15">
        <v>6443.65</v>
      </c>
      <c r="H46" s="15">
        <v>6443.65</v>
      </c>
      <c r="I46" s="10"/>
      <c r="J46" s="15">
        <v>0</v>
      </c>
      <c r="K46" s="15">
        <v>6443.65</v>
      </c>
    </row>
    <row r="47" spans="1:11" ht="13.35" customHeight="1">
      <c r="A47" s="14" t="s">
        <v>38</v>
      </c>
      <c r="B47" s="29">
        <v>11096.587</v>
      </c>
      <c r="C47" s="29"/>
      <c r="D47" s="15">
        <v>3940.66</v>
      </c>
      <c r="E47" s="15">
        <v>-7155.9269999999997</v>
      </c>
      <c r="F47" s="15">
        <v>22193.173999999999</v>
      </c>
      <c r="G47" s="15">
        <v>7949.1</v>
      </c>
      <c r="H47" s="15">
        <v>-14244.074000000001</v>
      </c>
      <c r="I47" s="10"/>
      <c r="J47" s="15">
        <v>133159.00399999999</v>
      </c>
      <c r="K47" s="15">
        <v>-125209.90399999999</v>
      </c>
    </row>
    <row r="48" spans="1:11" ht="13.35" customHeight="1">
      <c r="A48" s="14" t="s">
        <v>39</v>
      </c>
      <c r="B48" s="29">
        <v>0</v>
      </c>
      <c r="C48" s="29"/>
      <c r="D48" s="15">
        <v>8664.5400000000009</v>
      </c>
      <c r="E48" s="15">
        <v>8664.5400000000009</v>
      </c>
      <c r="F48" s="15">
        <v>0</v>
      </c>
      <c r="G48" s="15">
        <v>8664.5400000000009</v>
      </c>
      <c r="H48" s="15">
        <v>8664.5400000000009</v>
      </c>
      <c r="I48" s="10"/>
      <c r="J48" s="15">
        <v>0</v>
      </c>
      <c r="K48" s="15">
        <v>8664.5400000000009</v>
      </c>
    </row>
    <row r="49" spans="1:11" ht="13.35" customHeight="1">
      <c r="A49" s="14" t="s">
        <v>40</v>
      </c>
      <c r="B49" s="29">
        <v>0</v>
      </c>
      <c r="C49" s="29"/>
      <c r="D49" s="15">
        <v>26268.61</v>
      </c>
      <c r="E49" s="15">
        <v>26268.61</v>
      </c>
      <c r="F49" s="15">
        <v>0</v>
      </c>
      <c r="G49" s="15">
        <v>26268.61</v>
      </c>
      <c r="H49" s="15">
        <v>26268.61</v>
      </c>
      <c r="I49" s="10"/>
      <c r="J49" s="15">
        <v>0</v>
      </c>
      <c r="K49" s="15">
        <v>26268.61</v>
      </c>
    </row>
    <row r="50" spans="1:11" ht="13.35" customHeight="1">
      <c r="A50" s="14" t="s">
        <v>151</v>
      </c>
      <c r="B50" s="29">
        <v>0</v>
      </c>
      <c r="C50" s="29"/>
      <c r="D50" s="15">
        <v>5000</v>
      </c>
      <c r="E50" s="15">
        <v>5000</v>
      </c>
      <c r="F50" s="15">
        <v>0</v>
      </c>
      <c r="G50" s="15">
        <v>5000</v>
      </c>
      <c r="H50" s="15">
        <v>5000</v>
      </c>
      <c r="I50" s="10"/>
      <c r="J50" s="15">
        <v>0</v>
      </c>
      <c r="K50" s="15">
        <v>5000</v>
      </c>
    </row>
    <row r="51" spans="1:11" ht="13.35" customHeight="1">
      <c r="A51" s="14" t="s">
        <v>150</v>
      </c>
      <c r="B51" s="29">
        <v>0</v>
      </c>
      <c r="C51" s="29"/>
      <c r="D51" s="15">
        <v>1326.03</v>
      </c>
      <c r="E51" s="15">
        <v>1326.03</v>
      </c>
      <c r="F51" s="15">
        <v>0</v>
      </c>
      <c r="G51" s="15">
        <v>2146.0300000000002</v>
      </c>
      <c r="H51" s="15">
        <v>2146.0300000000002</v>
      </c>
      <c r="I51" s="10"/>
      <c r="J51" s="15">
        <v>0</v>
      </c>
      <c r="K51" s="15">
        <v>2146.0300000000002</v>
      </c>
    </row>
    <row r="52" spans="1:11" ht="12" customHeight="1">
      <c r="A52" s="14" t="s">
        <v>41</v>
      </c>
      <c r="B52" s="30">
        <v>352883.065</v>
      </c>
      <c r="C52" s="30"/>
      <c r="D52" s="16">
        <v>338478.32</v>
      </c>
      <c r="E52" s="16">
        <v>-14404.745000000001</v>
      </c>
      <c r="F52" s="16">
        <v>705766.13</v>
      </c>
      <c r="G52" s="16">
        <v>664133.91</v>
      </c>
      <c r="H52" s="16">
        <v>-41632.22</v>
      </c>
      <c r="I52" s="10"/>
      <c r="J52" s="16">
        <v>4134902.1749999998</v>
      </c>
      <c r="K52" s="16">
        <v>-3470768.2650000001</v>
      </c>
    </row>
    <row r="53" spans="1:11" ht="13.3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1:11" ht="13.35" customHeight="1">
      <c r="A54" s="14" t="s">
        <v>42</v>
      </c>
      <c r="B54" s="29">
        <v>2500</v>
      </c>
      <c r="C54" s="29"/>
      <c r="D54" s="15">
        <v>4267</v>
      </c>
      <c r="E54" s="15">
        <v>1767</v>
      </c>
      <c r="F54" s="15">
        <v>5000</v>
      </c>
      <c r="G54" s="15">
        <v>5809</v>
      </c>
      <c r="H54" s="15">
        <v>809</v>
      </c>
      <c r="I54" s="10"/>
      <c r="J54" s="15">
        <v>30000</v>
      </c>
      <c r="K54" s="15">
        <v>-24191</v>
      </c>
    </row>
    <row r="55" spans="1:11" ht="13.35" customHeight="1">
      <c r="A55" s="14" t="s">
        <v>43</v>
      </c>
      <c r="B55" s="29">
        <v>4375</v>
      </c>
      <c r="C55" s="29"/>
      <c r="D55" s="15">
        <v>3780</v>
      </c>
      <c r="E55" s="15">
        <v>-595</v>
      </c>
      <c r="F55" s="15">
        <v>8750</v>
      </c>
      <c r="G55" s="15">
        <v>8110</v>
      </c>
      <c r="H55" s="15">
        <v>-640</v>
      </c>
      <c r="I55" s="10"/>
      <c r="J55" s="15">
        <v>52500</v>
      </c>
      <c r="K55" s="15">
        <v>-44390</v>
      </c>
    </row>
    <row r="56" spans="1:11" ht="13.35" customHeight="1">
      <c r="A56" s="14" t="s">
        <v>44</v>
      </c>
      <c r="B56" s="29">
        <v>2500</v>
      </c>
      <c r="C56" s="29"/>
      <c r="D56" s="15">
        <v>0</v>
      </c>
      <c r="E56" s="15">
        <v>-2500</v>
      </c>
      <c r="F56" s="15">
        <v>5000</v>
      </c>
      <c r="G56" s="15">
        <v>8640</v>
      </c>
      <c r="H56" s="15">
        <v>3640</v>
      </c>
      <c r="I56" s="10"/>
      <c r="J56" s="15">
        <v>30000</v>
      </c>
      <c r="K56" s="15">
        <v>-21360</v>
      </c>
    </row>
    <row r="57" spans="1:11" ht="13.35" customHeight="1">
      <c r="A57" s="14" t="s">
        <v>45</v>
      </c>
      <c r="B57" s="29">
        <v>1041.6669999999999</v>
      </c>
      <c r="C57" s="29"/>
      <c r="D57" s="15">
        <v>0</v>
      </c>
      <c r="E57" s="15">
        <v>-1041.6669999999999</v>
      </c>
      <c r="F57" s="15">
        <v>2083.3339999999998</v>
      </c>
      <c r="G57" s="15">
        <v>300</v>
      </c>
      <c r="H57" s="15">
        <v>-1783.3340000000001</v>
      </c>
      <c r="I57" s="10"/>
      <c r="J57" s="15">
        <v>12498.004000000001</v>
      </c>
      <c r="K57" s="15">
        <v>-12198.004000000001</v>
      </c>
    </row>
    <row r="58" spans="1:11" ht="13.35" customHeight="1">
      <c r="A58" s="14" t="s">
        <v>46</v>
      </c>
      <c r="B58" s="29">
        <v>14651.666999999999</v>
      </c>
      <c r="C58" s="29"/>
      <c r="D58" s="15">
        <v>14651.73</v>
      </c>
      <c r="E58" s="15">
        <v>6.3E-2</v>
      </c>
      <c r="F58" s="15">
        <v>29303.333999999999</v>
      </c>
      <c r="G58" s="15">
        <v>29303.46</v>
      </c>
      <c r="H58" s="15">
        <v>0.126</v>
      </c>
      <c r="I58" s="10"/>
      <c r="J58" s="15">
        <v>175820.00399999999</v>
      </c>
      <c r="K58" s="15">
        <v>-146516.54399999999</v>
      </c>
    </row>
    <row r="59" spans="1:11" ht="12" customHeight="1">
      <c r="A59" s="14" t="s">
        <v>47</v>
      </c>
      <c r="B59" s="30">
        <v>25068.333999999999</v>
      </c>
      <c r="C59" s="30"/>
      <c r="D59" s="16">
        <v>22698.73</v>
      </c>
      <c r="E59" s="16">
        <v>-2369.6039999999998</v>
      </c>
      <c r="F59" s="16">
        <v>50136.667999999998</v>
      </c>
      <c r="G59" s="16">
        <v>52162.46</v>
      </c>
      <c r="H59" s="16">
        <v>2025.7919999999999</v>
      </c>
      <c r="I59" s="10"/>
      <c r="J59" s="16">
        <v>300818.00799999997</v>
      </c>
      <c r="K59" s="16">
        <v>-248655.54800000001</v>
      </c>
    </row>
    <row r="60" spans="1:11" ht="13.3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1:11" ht="13.35" customHeight="1">
      <c r="A61" s="14" t="s">
        <v>48</v>
      </c>
      <c r="B61" s="29">
        <v>1515</v>
      </c>
      <c r="C61" s="29"/>
      <c r="D61" s="15">
        <v>7486.84</v>
      </c>
      <c r="E61" s="15">
        <v>5971.84</v>
      </c>
      <c r="F61" s="15">
        <v>3030</v>
      </c>
      <c r="G61" s="15">
        <v>15623.84</v>
      </c>
      <c r="H61" s="15">
        <v>12593.84</v>
      </c>
      <c r="I61" s="10"/>
      <c r="J61" s="15">
        <v>18180</v>
      </c>
      <c r="K61" s="15">
        <v>-2556.16</v>
      </c>
    </row>
    <row r="62" spans="1:11" ht="13.35" customHeight="1">
      <c r="A62" s="14" t="s">
        <v>49</v>
      </c>
      <c r="B62" s="29">
        <v>0</v>
      </c>
      <c r="C62" s="29"/>
      <c r="D62" s="15">
        <v>0</v>
      </c>
      <c r="E62" s="15">
        <v>0</v>
      </c>
      <c r="F62" s="15">
        <v>0</v>
      </c>
      <c r="G62" s="15">
        <v>0.47</v>
      </c>
      <c r="H62" s="15">
        <v>0.47</v>
      </c>
      <c r="I62" s="10"/>
      <c r="J62" s="15">
        <v>0</v>
      </c>
      <c r="K62" s="15">
        <v>0.47</v>
      </c>
    </row>
    <row r="63" spans="1:11" ht="12" customHeight="1">
      <c r="A63" s="14" t="s">
        <v>50</v>
      </c>
      <c r="B63" s="30">
        <v>1515</v>
      </c>
      <c r="C63" s="30"/>
      <c r="D63" s="16">
        <v>7486.84</v>
      </c>
      <c r="E63" s="16">
        <v>5971.84</v>
      </c>
      <c r="F63" s="16">
        <v>3030</v>
      </c>
      <c r="G63" s="16">
        <v>15624.31</v>
      </c>
      <c r="H63" s="16">
        <v>12594.31</v>
      </c>
      <c r="I63" s="10"/>
      <c r="J63" s="16">
        <v>18180</v>
      </c>
      <c r="K63" s="16">
        <v>-2555.69</v>
      </c>
    </row>
    <row r="64" spans="1:11" ht="13.3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1:11" ht="12.6" customHeight="1">
      <c r="A65" s="13" t="s">
        <v>51</v>
      </c>
      <c r="B65" s="34">
        <v>473333.06599999999</v>
      </c>
      <c r="C65" s="34"/>
      <c r="D65" s="17">
        <v>459913.13</v>
      </c>
      <c r="E65" s="17">
        <v>-13419.936</v>
      </c>
      <c r="F65" s="17">
        <v>946666.13199999998</v>
      </c>
      <c r="G65" s="17">
        <v>924429.42</v>
      </c>
      <c r="H65" s="17">
        <v>-22236.712</v>
      </c>
      <c r="I65" s="10"/>
      <c r="J65" s="17">
        <v>5580300.1869999999</v>
      </c>
      <c r="K65" s="17">
        <v>-4655870.767</v>
      </c>
    </row>
    <row r="66" spans="1:11" ht="13.3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1:11" ht="13.35" customHeight="1">
      <c r="A67" s="13" t="s">
        <v>52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11" ht="13.3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1:11" ht="13.35" customHeight="1">
      <c r="A69" s="14" t="s">
        <v>53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1:11" ht="13.35" customHeight="1">
      <c r="A70" s="14" t="s">
        <v>54</v>
      </c>
      <c r="B70" s="29">
        <v>314912.38689999998</v>
      </c>
      <c r="C70" s="29"/>
      <c r="D70" s="15">
        <v>252353.69</v>
      </c>
      <c r="E70" s="15">
        <v>-62558.696900000003</v>
      </c>
      <c r="F70" s="15">
        <v>630075.02379999997</v>
      </c>
      <c r="G70" s="15">
        <v>521727.73</v>
      </c>
      <c r="H70" s="15">
        <v>-108347.2938</v>
      </c>
      <c r="I70" s="10"/>
      <c r="J70" s="15">
        <v>3812066.9131999998</v>
      </c>
      <c r="K70" s="15">
        <v>-3290339.1831999999</v>
      </c>
    </row>
    <row r="71" spans="1:11" ht="13.35" customHeight="1">
      <c r="A71" s="14" t="s">
        <v>55</v>
      </c>
      <c r="B71" s="29">
        <v>24097.064699999999</v>
      </c>
      <c r="C71" s="29"/>
      <c r="D71" s="15">
        <v>18752.37</v>
      </c>
      <c r="E71" s="15">
        <v>-5344.6947</v>
      </c>
      <c r="F71" s="15">
        <v>48213.259400000003</v>
      </c>
      <c r="G71" s="15">
        <v>38170.53</v>
      </c>
      <c r="H71" s="15">
        <v>-10042.7294</v>
      </c>
      <c r="I71" s="10"/>
      <c r="J71" s="15">
        <v>291665.0429</v>
      </c>
      <c r="K71" s="15">
        <v>-253494.5129</v>
      </c>
    </row>
    <row r="72" spans="1:11" ht="13.35" customHeight="1">
      <c r="A72" s="14" t="s">
        <v>56</v>
      </c>
      <c r="B72" s="29">
        <v>295.87</v>
      </c>
      <c r="C72" s="29"/>
      <c r="D72" s="15">
        <v>273.89999999999998</v>
      </c>
      <c r="E72" s="15">
        <v>-21.97</v>
      </c>
      <c r="F72" s="15">
        <v>591.74</v>
      </c>
      <c r="G72" s="15">
        <v>537.9</v>
      </c>
      <c r="H72" s="15">
        <v>-53.84</v>
      </c>
      <c r="I72" s="10"/>
      <c r="J72" s="15">
        <v>3533.44</v>
      </c>
      <c r="K72" s="15">
        <v>-2995.54</v>
      </c>
    </row>
    <row r="73" spans="1:11" ht="13.35" customHeight="1">
      <c r="A73" s="14" t="s">
        <v>57</v>
      </c>
      <c r="B73" s="29">
        <v>2683.99</v>
      </c>
      <c r="C73" s="29"/>
      <c r="D73" s="15">
        <v>1887.27</v>
      </c>
      <c r="E73" s="15">
        <v>-796.72</v>
      </c>
      <c r="F73" s="15">
        <v>5327.55</v>
      </c>
      <c r="G73" s="15">
        <v>4067.77</v>
      </c>
      <c r="H73" s="15">
        <v>-1259.78</v>
      </c>
      <c r="I73" s="10"/>
      <c r="J73" s="15">
        <v>31794.81</v>
      </c>
      <c r="K73" s="15">
        <v>-27727.040000000001</v>
      </c>
    </row>
    <row r="74" spans="1:11" ht="13.3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1:11" ht="7.7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</row>
    <row r="76" spans="1:11" ht="10.5" customHeight="1">
      <c r="A76" s="31"/>
      <c r="B76" s="31"/>
      <c r="C76" s="32"/>
      <c r="D76" s="32"/>
      <c r="E76" s="32"/>
      <c r="F76" s="32"/>
      <c r="G76" s="32"/>
      <c r="H76" s="32"/>
      <c r="I76" s="32"/>
      <c r="J76" s="33" t="s">
        <v>149</v>
      </c>
      <c r="K76" s="33"/>
    </row>
    <row r="77" spans="1:11" ht="13.3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</row>
    <row r="78" spans="1:11" ht="32.1" customHeight="1">
      <c r="A78" s="11"/>
      <c r="B78" s="28" t="s">
        <v>147</v>
      </c>
      <c r="C78" s="28"/>
      <c r="D78" s="12" t="s">
        <v>146</v>
      </c>
      <c r="E78" s="12" t="s">
        <v>145</v>
      </c>
      <c r="F78" s="12" t="s">
        <v>144</v>
      </c>
      <c r="G78" s="12" t="s">
        <v>143</v>
      </c>
      <c r="H78" s="28" t="s">
        <v>142</v>
      </c>
      <c r="I78" s="28"/>
      <c r="J78" s="12" t="s">
        <v>141</v>
      </c>
      <c r="K78" s="12" t="s">
        <v>140</v>
      </c>
    </row>
    <row r="79" spans="1:11" ht="13.35" customHeight="1">
      <c r="A79" s="14" t="s">
        <v>58</v>
      </c>
      <c r="B79" s="29">
        <v>43504.781000000003</v>
      </c>
      <c r="C79" s="29"/>
      <c r="D79" s="15">
        <v>36821.06</v>
      </c>
      <c r="E79" s="15">
        <v>-6683.7209999999995</v>
      </c>
      <c r="F79" s="15">
        <v>87009.562000000005</v>
      </c>
      <c r="G79" s="15">
        <v>73642.12</v>
      </c>
      <c r="H79" s="15">
        <v>-13367.441999999999</v>
      </c>
      <c r="I79" s="10"/>
      <c r="J79" s="15">
        <v>522054.978</v>
      </c>
      <c r="K79" s="15">
        <v>-448412.85800000001</v>
      </c>
    </row>
    <row r="80" spans="1:11" ht="13.35" customHeight="1">
      <c r="A80" s="14" t="s">
        <v>59</v>
      </c>
      <c r="B80" s="29">
        <v>178.03</v>
      </c>
      <c r="C80" s="29"/>
      <c r="D80" s="15">
        <v>518.5</v>
      </c>
      <c r="E80" s="15">
        <v>340.47</v>
      </c>
      <c r="F80" s="15">
        <v>356.06</v>
      </c>
      <c r="G80" s="15">
        <v>1037</v>
      </c>
      <c r="H80" s="15">
        <v>680.94</v>
      </c>
      <c r="I80" s="10"/>
      <c r="J80" s="15">
        <v>2127.42</v>
      </c>
      <c r="K80" s="15">
        <v>-1090.42</v>
      </c>
    </row>
    <row r="81" spans="1:11" ht="13.35" customHeight="1">
      <c r="A81" s="14" t="s">
        <v>60</v>
      </c>
      <c r="B81" s="29">
        <v>5050.25</v>
      </c>
      <c r="C81" s="29"/>
      <c r="D81" s="15">
        <v>3823.81</v>
      </c>
      <c r="E81" s="15">
        <v>-1226.44</v>
      </c>
      <c r="F81" s="15">
        <v>9951.14</v>
      </c>
      <c r="G81" s="15">
        <v>7883.28</v>
      </c>
      <c r="H81" s="15">
        <v>-2067.86</v>
      </c>
      <c r="I81" s="10"/>
      <c r="J81" s="15">
        <v>64399.43</v>
      </c>
      <c r="K81" s="15">
        <v>-56516.15</v>
      </c>
    </row>
    <row r="82" spans="1:11" ht="12" customHeight="1">
      <c r="A82" s="14" t="s">
        <v>61</v>
      </c>
      <c r="B82" s="30">
        <v>390722.3726</v>
      </c>
      <c r="C82" s="30"/>
      <c r="D82" s="16">
        <v>314430.59999999998</v>
      </c>
      <c r="E82" s="16">
        <v>-76291.772599999997</v>
      </c>
      <c r="F82" s="16">
        <v>781524.33519999997</v>
      </c>
      <c r="G82" s="16">
        <v>647066.32999999996</v>
      </c>
      <c r="H82" s="16">
        <v>-134458.00520000001</v>
      </c>
      <c r="I82" s="10"/>
      <c r="J82" s="16">
        <v>4727642.0340999998</v>
      </c>
      <c r="K82" s="16">
        <v>-4080575.7041000002</v>
      </c>
    </row>
    <row r="83" spans="1:11" ht="13.3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4" spans="1:11" ht="13.35" customHeight="1">
      <c r="A84" s="14" t="s">
        <v>62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1:11" ht="13.35" customHeight="1">
      <c r="A85" s="14" t="s">
        <v>63</v>
      </c>
      <c r="B85" s="29">
        <v>10177.2557</v>
      </c>
      <c r="C85" s="29"/>
      <c r="D85" s="15">
        <v>7244.03</v>
      </c>
      <c r="E85" s="15">
        <v>-2933.2257</v>
      </c>
      <c r="F85" s="15">
        <v>20354.511399999999</v>
      </c>
      <c r="G85" s="15">
        <v>23991.03</v>
      </c>
      <c r="H85" s="15">
        <v>3636.5185999999999</v>
      </c>
      <c r="I85" s="10"/>
      <c r="J85" s="15">
        <v>116961.0324</v>
      </c>
      <c r="K85" s="15">
        <v>-92970.002399999998</v>
      </c>
    </row>
    <row r="86" spans="1:11" ht="13.35" customHeight="1">
      <c r="A86" s="14" t="s">
        <v>64</v>
      </c>
      <c r="B86" s="29">
        <v>28432.496999999999</v>
      </c>
      <c r="C86" s="29"/>
      <c r="D86" s="15">
        <v>19073.509999999998</v>
      </c>
      <c r="E86" s="15">
        <v>-9358.9869999999992</v>
      </c>
      <c r="F86" s="15">
        <v>56864.993999999999</v>
      </c>
      <c r="G86" s="15">
        <v>44563.42</v>
      </c>
      <c r="H86" s="15">
        <v>-12301.574000000001</v>
      </c>
      <c r="I86" s="10"/>
      <c r="J86" s="15">
        <v>341190.00400000002</v>
      </c>
      <c r="K86" s="15">
        <v>-296626.58399999997</v>
      </c>
    </row>
    <row r="87" spans="1:11" ht="13.35" customHeight="1">
      <c r="A87" s="14" t="s">
        <v>65</v>
      </c>
      <c r="B87" s="29">
        <v>0</v>
      </c>
      <c r="C87" s="29"/>
      <c r="D87" s="15">
        <v>100</v>
      </c>
      <c r="E87" s="15">
        <v>100</v>
      </c>
      <c r="F87" s="15">
        <v>0</v>
      </c>
      <c r="G87" s="15">
        <v>100</v>
      </c>
      <c r="H87" s="15">
        <v>100</v>
      </c>
      <c r="I87" s="10"/>
      <c r="J87" s="15">
        <v>0</v>
      </c>
      <c r="K87" s="15">
        <v>100</v>
      </c>
    </row>
    <row r="88" spans="1:11" ht="13.35" customHeight="1">
      <c r="A88" s="14" t="s">
        <v>66</v>
      </c>
      <c r="B88" s="29">
        <v>4871.8328000000001</v>
      </c>
      <c r="C88" s="29"/>
      <c r="D88" s="15">
        <v>2203.0700000000002</v>
      </c>
      <c r="E88" s="15">
        <v>-2668.7628</v>
      </c>
      <c r="F88" s="15">
        <v>9743.6656000000003</v>
      </c>
      <c r="G88" s="15">
        <v>6223.98</v>
      </c>
      <c r="H88" s="15">
        <v>-3519.6855999999998</v>
      </c>
      <c r="I88" s="10"/>
      <c r="J88" s="15">
        <v>58461.993600000002</v>
      </c>
      <c r="K88" s="15">
        <v>-52238.013599999998</v>
      </c>
    </row>
    <row r="89" spans="1:11" ht="13.35" customHeight="1">
      <c r="A89" s="14" t="s">
        <v>67</v>
      </c>
      <c r="B89" s="29">
        <v>1379.1669999999999</v>
      </c>
      <c r="C89" s="29"/>
      <c r="D89" s="15">
        <v>0</v>
      </c>
      <c r="E89" s="15">
        <v>-1379.1669999999999</v>
      </c>
      <c r="F89" s="15">
        <v>2758.3339999999998</v>
      </c>
      <c r="G89" s="15">
        <v>0</v>
      </c>
      <c r="H89" s="15">
        <v>-2758.3339999999998</v>
      </c>
      <c r="I89" s="10"/>
      <c r="J89" s="15">
        <v>16550.004000000001</v>
      </c>
      <c r="K89" s="15">
        <v>-16550.004000000001</v>
      </c>
    </row>
    <row r="90" spans="1:11" ht="13.35" customHeight="1">
      <c r="A90" s="14" t="s">
        <v>68</v>
      </c>
      <c r="B90" s="29">
        <v>1666.6669999999999</v>
      </c>
      <c r="C90" s="29"/>
      <c r="D90" s="15">
        <v>2481.9499999999998</v>
      </c>
      <c r="E90" s="15">
        <v>815.28300000000002</v>
      </c>
      <c r="F90" s="15">
        <v>3333.3339999999998</v>
      </c>
      <c r="G90" s="15">
        <v>3792.46</v>
      </c>
      <c r="H90" s="15">
        <v>459.12599999999998</v>
      </c>
      <c r="I90" s="10"/>
      <c r="J90" s="15">
        <v>20000.004000000001</v>
      </c>
      <c r="K90" s="15">
        <v>-16207.544</v>
      </c>
    </row>
    <row r="91" spans="1:11" ht="13.35" customHeight="1">
      <c r="A91" s="14" t="s">
        <v>69</v>
      </c>
      <c r="B91" s="29">
        <v>520.83299999999997</v>
      </c>
      <c r="C91" s="29"/>
      <c r="D91" s="15">
        <v>623</v>
      </c>
      <c r="E91" s="15">
        <v>102.167</v>
      </c>
      <c r="F91" s="15">
        <v>1041.6659999999999</v>
      </c>
      <c r="G91" s="15">
        <v>1153.8399999999999</v>
      </c>
      <c r="H91" s="15">
        <v>112.17400000000001</v>
      </c>
      <c r="I91" s="10"/>
      <c r="J91" s="15">
        <v>6249.9960000000001</v>
      </c>
      <c r="K91" s="15">
        <v>-5096.1559999999999</v>
      </c>
    </row>
    <row r="92" spans="1:11" ht="13.35" customHeight="1">
      <c r="A92" s="14" t="s">
        <v>70</v>
      </c>
      <c r="B92" s="29">
        <v>3110.0823999999998</v>
      </c>
      <c r="C92" s="29"/>
      <c r="D92" s="15">
        <v>3492.86</v>
      </c>
      <c r="E92" s="15">
        <v>382.77760000000001</v>
      </c>
      <c r="F92" s="15">
        <v>6220.1647999999996</v>
      </c>
      <c r="G92" s="15">
        <v>6985.72</v>
      </c>
      <c r="H92" s="15">
        <v>765.55520000000001</v>
      </c>
      <c r="I92" s="10"/>
      <c r="J92" s="15">
        <v>37320.988799999999</v>
      </c>
      <c r="K92" s="15">
        <v>-30335.268800000002</v>
      </c>
    </row>
    <row r="93" spans="1:11" ht="13.35" customHeight="1">
      <c r="A93" s="14" t="s">
        <v>71</v>
      </c>
      <c r="B93" s="29">
        <v>569.25</v>
      </c>
      <c r="C93" s="29"/>
      <c r="D93" s="15">
        <v>569.25</v>
      </c>
      <c r="E93" s="15">
        <v>0</v>
      </c>
      <c r="F93" s="15">
        <v>1138.5</v>
      </c>
      <c r="G93" s="15">
        <v>1138.5</v>
      </c>
      <c r="H93" s="15">
        <v>0</v>
      </c>
      <c r="I93" s="10"/>
      <c r="J93" s="15">
        <v>6831</v>
      </c>
      <c r="K93" s="15">
        <v>-5692.5</v>
      </c>
    </row>
    <row r="94" spans="1:11" ht="13.35" customHeight="1">
      <c r="A94" s="14" t="s">
        <v>72</v>
      </c>
      <c r="B94" s="29">
        <v>1903.4966999999999</v>
      </c>
      <c r="C94" s="29"/>
      <c r="D94" s="15">
        <v>1872.17</v>
      </c>
      <c r="E94" s="15">
        <v>-31.326699999999999</v>
      </c>
      <c r="F94" s="15">
        <v>3806.9933999999998</v>
      </c>
      <c r="G94" s="15">
        <v>3412.24</v>
      </c>
      <c r="H94" s="15">
        <v>-394.7534</v>
      </c>
      <c r="I94" s="10"/>
      <c r="J94" s="15">
        <v>22711.703399999999</v>
      </c>
      <c r="K94" s="15">
        <v>-19299.463400000001</v>
      </c>
    </row>
    <row r="95" spans="1:11" ht="13.35" customHeight="1">
      <c r="A95" s="14" t="s">
        <v>73</v>
      </c>
      <c r="B95" s="29">
        <v>705.08069999999998</v>
      </c>
      <c r="C95" s="29"/>
      <c r="D95" s="15">
        <v>600</v>
      </c>
      <c r="E95" s="15">
        <v>-105.08069999999999</v>
      </c>
      <c r="F95" s="15">
        <v>1410.1614</v>
      </c>
      <c r="G95" s="15">
        <v>1202.56</v>
      </c>
      <c r="H95" s="15">
        <v>-207.60140000000001</v>
      </c>
      <c r="I95" s="10"/>
      <c r="J95" s="15">
        <v>8460.9683999999997</v>
      </c>
      <c r="K95" s="15">
        <v>-7258.4084000000003</v>
      </c>
    </row>
    <row r="96" spans="1:11" ht="13.35" customHeight="1">
      <c r="A96" s="14" t="s">
        <v>74</v>
      </c>
      <c r="B96" s="29">
        <v>2021.663</v>
      </c>
      <c r="C96" s="29"/>
      <c r="D96" s="15">
        <v>0</v>
      </c>
      <c r="E96" s="15">
        <v>-2021.663</v>
      </c>
      <c r="F96" s="15">
        <v>4043.326</v>
      </c>
      <c r="G96" s="15">
        <v>0</v>
      </c>
      <c r="H96" s="15">
        <v>-4043.326</v>
      </c>
      <c r="I96" s="10"/>
      <c r="J96" s="15">
        <v>24259.955999999998</v>
      </c>
      <c r="K96" s="15">
        <v>-24259.955999999998</v>
      </c>
    </row>
    <row r="97" spans="1:11" ht="13.35" customHeight="1">
      <c r="A97" s="14" t="s">
        <v>75</v>
      </c>
      <c r="B97" s="29">
        <v>2505.9169999999999</v>
      </c>
      <c r="C97" s="29"/>
      <c r="D97" s="15">
        <v>2271</v>
      </c>
      <c r="E97" s="15">
        <v>-234.917</v>
      </c>
      <c r="F97" s="15">
        <v>5011.8339999999998</v>
      </c>
      <c r="G97" s="15">
        <v>19107.919999999998</v>
      </c>
      <c r="H97" s="15">
        <v>14096.085999999999</v>
      </c>
      <c r="I97" s="10"/>
      <c r="J97" s="15">
        <v>30071.004000000001</v>
      </c>
      <c r="K97" s="15">
        <v>-10963.084000000001</v>
      </c>
    </row>
    <row r="98" spans="1:11" ht="13.35" customHeight="1">
      <c r="A98" s="14" t="s">
        <v>76</v>
      </c>
      <c r="B98" s="29">
        <v>3680.3334</v>
      </c>
      <c r="C98" s="29"/>
      <c r="D98" s="15">
        <v>2918.79</v>
      </c>
      <c r="E98" s="15">
        <v>-761.54340000000002</v>
      </c>
      <c r="F98" s="15">
        <v>7360.6668</v>
      </c>
      <c r="G98" s="15">
        <v>5820.71</v>
      </c>
      <c r="H98" s="15">
        <v>-1539.9567999999999</v>
      </c>
      <c r="I98" s="10"/>
      <c r="J98" s="15">
        <v>44164.000800000002</v>
      </c>
      <c r="K98" s="15">
        <v>-38343.290800000002</v>
      </c>
    </row>
    <row r="99" spans="1:11" ht="13.35" customHeight="1">
      <c r="A99" s="14" t="s">
        <v>77</v>
      </c>
      <c r="B99" s="29">
        <v>2744.8319999999999</v>
      </c>
      <c r="C99" s="29"/>
      <c r="D99" s="15">
        <v>2689.53</v>
      </c>
      <c r="E99" s="15">
        <v>-55.302</v>
      </c>
      <c r="F99" s="15">
        <v>5489.6639999999998</v>
      </c>
      <c r="G99" s="15">
        <v>5364.13</v>
      </c>
      <c r="H99" s="15">
        <v>-125.53400000000001</v>
      </c>
      <c r="I99" s="10"/>
      <c r="J99" s="15">
        <v>32937.983999999997</v>
      </c>
      <c r="K99" s="15">
        <v>-27573.853999999999</v>
      </c>
    </row>
    <row r="100" spans="1:11" ht="13.35" customHeight="1">
      <c r="A100" s="14" t="s">
        <v>78</v>
      </c>
      <c r="B100" s="29">
        <v>1464.327</v>
      </c>
      <c r="C100" s="29"/>
      <c r="D100" s="15">
        <v>1721.64</v>
      </c>
      <c r="E100" s="15">
        <v>257.31299999999999</v>
      </c>
      <c r="F100" s="15">
        <v>2928.654</v>
      </c>
      <c r="G100" s="15">
        <v>3443.28</v>
      </c>
      <c r="H100" s="15">
        <v>514.62599999999998</v>
      </c>
      <c r="I100" s="10"/>
      <c r="J100" s="15">
        <v>17297.004000000001</v>
      </c>
      <c r="K100" s="15">
        <v>-13853.724</v>
      </c>
    </row>
    <row r="101" spans="1:11" ht="13.35" customHeight="1">
      <c r="A101" s="14" t="s">
        <v>79</v>
      </c>
      <c r="B101" s="29">
        <v>2925.9969999999998</v>
      </c>
      <c r="C101" s="29"/>
      <c r="D101" s="15">
        <v>6648.25</v>
      </c>
      <c r="E101" s="15">
        <v>3722.2530000000002</v>
      </c>
      <c r="F101" s="15">
        <v>5851.9939999999997</v>
      </c>
      <c r="G101" s="15">
        <v>11438.33</v>
      </c>
      <c r="H101" s="15">
        <v>5586.3360000000002</v>
      </c>
      <c r="I101" s="10"/>
      <c r="J101" s="15">
        <v>35112.004000000001</v>
      </c>
      <c r="K101" s="15">
        <v>-23673.673999999999</v>
      </c>
    </row>
    <row r="102" spans="1:11" ht="13.35" customHeight="1">
      <c r="A102" s="14" t="s">
        <v>80</v>
      </c>
      <c r="B102" s="29">
        <v>315.41699999999997</v>
      </c>
      <c r="C102" s="29"/>
      <c r="D102" s="15">
        <v>515.55999999999995</v>
      </c>
      <c r="E102" s="15">
        <v>200.143</v>
      </c>
      <c r="F102" s="15">
        <v>630.83399999999995</v>
      </c>
      <c r="G102" s="15">
        <v>515.55999999999995</v>
      </c>
      <c r="H102" s="15">
        <v>-115.274</v>
      </c>
      <c r="I102" s="10"/>
      <c r="J102" s="15">
        <v>3785.0039999999999</v>
      </c>
      <c r="K102" s="15">
        <v>-3269.444</v>
      </c>
    </row>
    <row r="103" spans="1:11" ht="13.35" customHeight="1">
      <c r="A103" s="14" t="s">
        <v>81</v>
      </c>
      <c r="B103" s="29">
        <v>133.166</v>
      </c>
      <c r="C103" s="29"/>
      <c r="D103" s="15">
        <v>0</v>
      </c>
      <c r="E103" s="15">
        <v>-133.166</v>
      </c>
      <c r="F103" s="15">
        <v>266.33199999999999</v>
      </c>
      <c r="G103" s="15">
        <v>790.92</v>
      </c>
      <c r="H103" s="15">
        <v>524.58799999999997</v>
      </c>
      <c r="I103" s="10"/>
      <c r="J103" s="15">
        <v>1597.992</v>
      </c>
      <c r="K103" s="15">
        <v>-807.072</v>
      </c>
    </row>
    <row r="104" spans="1:11" ht="13.35" customHeight="1">
      <c r="A104" s="14" t="s">
        <v>82</v>
      </c>
      <c r="B104" s="29">
        <v>2519.0014000000001</v>
      </c>
      <c r="C104" s="29"/>
      <c r="D104" s="15">
        <v>4186.1099999999997</v>
      </c>
      <c r="E104" s="15">
        <v>1667.1086</v>
      </c>
      <c r="F104" s="15">
        <v>5038.0028000000002</v>
      </c>
      <c r="G104" s="15">
        <v>5714.62</v>
      </c>
      <c r="H104" s="15">
        <v>676.61720000000003</v>
      </c>
      <c r="I104" s="10"/>
      <c r="J104" s="15">
        <v>30228.016800000001</v>
      </c>
      <c r="K104" s="15">
        <v>-24513.396799999999</v>
      </c>
    </row>
    <row r="105" spans="1:11" ht="13.35" customHeight="1">
      <c r="A105" s="14" t="s">
        <v>83</v>
      </c>
      <c r="B105" s="29">
        <v>6054.2489999999998</v>
      </c>
      <c r="C105" s="29"/>
      <c r="D105" s="15">
        <v>6703.9</v>
      </c>
      <c r="E105" s="15">
        <v>649.65099999999995</v>
      </c>
      <c r="F105" s="15">
        <v>12108.498</v>
      </c>
      <c r="G105" s="15">
        <v>15411.36</v>
      </c>
      <c r="H105" s="15">
        <v>3302.8620000000001</v>
      </c>
      <c r="I105" s="10"/>
      <c r="J105" s="15">
        <v>72650.987999999998</v>
      </c>
      <c r="K105" s="15">
        <v>-57239.627999999997</v>
      </c>
    </row>
    <row r="106" spans="1:11" ht="13.35" customHeight="1">
      <c r="A106" s="14" t="s">
        <v>84</v>
      </c>
      <c r="B106" s="29">
        <v>1000</v>
      </c>
      <c r="C106" s="29"/>
      <c r="D106" s="15">
        <v>0</v>
      </c>
      <c r="E106" s="15">
        <v>-1000</v>
      </c>
      <c r="F106" s="15">
        <v>2000</v>
      </c>
      <c r="G106" s="15">
        <v>0</v>
      </c>
      <c r="H106" s="15">
        <v>-2000</v>
      </c>
      <c r="I106" s="10"/>
      <c r="J106" s="15">
        <v>12000</v>
      </c>
      <c r="K106" s="15">
        <v>-12000</v>
      </c>
    </row>
    <row r="107" spans="1:11" ht="13.35" customHeight="1">
      <c r="A107" s="14" t="s">
        <v>85</v>
      </c>
      <c r="B107" s="29">
        <v>1358.3330000000001</v>
      </c>
      <c r="C107" s="29"/>
      <c r="D107" s="15">
        <v>0</v>
      </c>
      <c r="E107" s="15">
        <v>-1358.3330000000001</v>
      </c>
      <c r="F107" s="15">
        <v>2716.6660000000002</v>
      </c>
      <c r="G107" s="15">
        <v>0</v>
      </c>
      <c r="H107" s="15">
        <v>-2716.6660000000002</v>
      </c>
      <c r="I107" s="10"/>
      <c r="J107" s="15">
        <v>16299.995999999999</v>
      </c>
      <c r="K107" s="15">
        <v>-16299.995999999999</v>
      </c>
    </row>
    <row r="108" spans="1:11" ht="13.35" customHeight="1">
      <c r="A108" s="14" t="s">
        <v>86</v>
      </c>
      <c r="B108" s="29">
        <v>4041.6667000000002</v>
      </c>
      <c r="C108" s="29"/>
      <c r="D108" s="15">
        <v>4501.8500000000004</v>
      </c>
      <c r="E108" s="15">
        <v>460.18329999999997</v>
      </c>
      <c r="F108" s="15">
        <v>8083.3334000000004</v>
      </c>
      <c r="G108" s="15">
        <v>10450.74</v>
      </c>
      <c r="H108" s="15">
        <v>2367.4065999999998</v>
      </c>
      <c r="I108" s="10"/>
      <c r="J108" s="15">
        <v>48500.000399999997</v>
      </c>
      <c r="K108" s="15">
        <v>-38049.260399999999</v>
      </c>
    </row>
    <row r="109" spans="1:11" ht="13.35" customHeight="1">
      <c r="A109" s="14" t="s">
        <v>87</v>
      </c>
      <c r="B109" s="29">
        <v>16352.075999999999</v>
      </c>
      <c r="C109" s="29"/>
      <c r="D109" s="15">
        <v>24194.62</v>
      </c>
      <c r="E109" s="15">
        <v>7842.5439999999999</v>
      </c>
      <c r="F109" s="15">
        <v>32704.151999999998</v>
      </c>
      <c r="G109" s="15">
        <v>52561.99</v>
      </c>
      <c r="H109" s="15">
        <v>19857.838</v>
      </c>
      <c r="I109" s="10"/>
      <c r="J109" s="15">
        <v>167778.992</v>
      </c>
      <c r="K109" s="15">
        <v>-115217.00199999999</v>
      </c>
    </row>
    <row r="110" spans="1:11" ht="13.35" customHeight="1">
      <c r="A110" s="14" t="s">
        <v>88</v>
      </c>
      <c r="B110" s="29">
        <v>0</v>
      </c>
      <c r="C110" s="29"/>
      <c r="D110" s="15">
        <v>777.69</v>
      </c>
      <c r="E110" s="15">
        <v>777.69</v>
      </c>
      <c r="F110" s="15">
        <v>0</v>
      </c>
      <c r="G110" s="15">
        <v>777.69</v>
      </c>
      <c r="H110" s="15">
        <v>777.69</v>
      </c>
      <c r="I110" s="10"/>
      <c r="J110" s="15">
        <v>0</v>
      </c>
      <c r="K110" s="15">
        <v>777.69</v>
      </c>
    </row>
    <row r="111" spans="1:11" ht="13.35" customHeight="1">
      <c r="A111" s="14" t="s">
        <v>89</v>
      </c>
      <c r="B111" s="29">
        <v>3684.0839999999998</v>
      </c>
      <c r="C111" s="29"/>
      <c r="D111" s="15">
        <v>63.6</v>
      </c>
      <c r="E111" s="15">
        <v>-3620.4839999999999</v>
      </c>
      <c r="F111" s="15">
        <v>7368.1679999999997</v>
      </c>
      <c r="G111" s="15">
        <v>701.8</v>
      </c>
      <c r="H111" s="15">
        <v>-6666.3680000000004</v>
      </c>
      <c r="I111" s="10"/>
      <c r="J111" s="15">
        <v>44209.008000000002</v>
      </c>
      <c r="K111" s="15">
        <v>-43507.207999999999</v>
      </c>
    </row>
    <row r="112" spans="1:11" ht="13.35" customHeight="1">
      <c r="A112" s="14" t="s">
        <v>90</v>
      </c>
      <c r="B112" s="29">
        <v>2718.5261</v>
      </c>
      <c r="C112" s="29"/>
      <c r="D112" s="15">
        <v>470.26</v>
      </c>
      <c r="E112" s="15">
        <v>-2248.2660999999998</v>
      </c>
      <c r="F112" s="15">
        <v>5437.0622000000003</v>
      </c>
      <c r="G112" s="15">
        <v>483.76</v>
      </c>
      <c r="H112" s="15">
        <v>-4953.3022000000001</v>
      </c>
      <c r="I112" s="10"/>
      <c r="J112" s="15">
        <v>32438.993200000001</v>
      </c>
      <c r="K112" s="15">
        <v>-31955.233199999999</v>
      </c>
    </row>
    <row r="113" spans="1:11" ht="13.35" customHeight="1">
      <c r="A113" s="14" t="s">
        <v>91</v>
      </c>
      <c r="B113" s="29">
        <v>750</v>
      </c>
      <c r="C113" s="29"/>
      <c r="D113" s="15">
        <v>1226.6400000000001</v>
      </c>
      <c r="E113" s="15">
        <v>476.64</v>
      </c>
      <c r="F113" s="15">
        <v>1500</v>
      </c>
      <c r="G113" s="15">
        <v>1480.41</v>
      </c>
      <c r="H113" s="15">
        <v>-19.59</v>
      </c>
      <c r="I113" s="10"/>
      <c r="J113" s="15">
        <v>9000</v>
      </c>
      <c r="K113" s="15">
        <v>-7519.59</v>
      </c>
    </row>
    <row r="114" spans="1:11" ht="13.35" customHeight="1">
      <c r="A114" s="14" t="s">
        <v>92</v>
      </c>
      <c r="B114" s="29">
        <v>1681</v>
      </c>
      <c r="C114" s="29"/>
      <c r="D114" s="15">
        <v>1685</v>
      </c>
      <c r="E114" s="15">
        <v>4</v>
      </c>
      <c r="F114" s="15">
        <v>3362</v>
      </c>
      <c r="G114" s="15">
        <v>3370</v>
      </c>
      <c r="H114" s="15">
        <v>8</v>
      </c>
      <c r="I114" s="10"/>
      <c r="J114" s="15">
        <v>20172</v>
      </c>
      <c r="K114" s="15">
        <v>-16802</v>
      </c>
    </row>
    <row r="115" spans="1:11" ht="7.7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</row>
    <row r="116" spans="1:11" ht="10.5" customHeight="1">
      <c r="A116" s="31"/>
      <c r="B116" s="31"/>
      <c r="C116" s="32"/>
      <c r="D116" s="32"/>
      <c r="E116" s="32"/>
      <c r="F116" s="32"/>
      <c r="G116" s="32"/>
      <c r="H116" s="32"/>
      <c r="I116" s="32"/>
      <c r="J116" s="33" t="s">
        <v>148</v>
      </c>
      <c r="K116" s="33"/>
    </row>
    <row r="117" spans="1:11" ht="13.3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</row>
    <row r="118" spans="1:11" ht="32.1" customHeight="1">
      <c r="A118" s="11"/>
      <c r="B118" s="28" t="s">
        <v>147</v>
      </c>
      <c r="C118" s="28"/>
      <c r="D118" s="12" t="s">
        <v>146</v>
      </c>
      <c r="E118" s="12" t="s">
        <v>145</v>
      </c>
      <c r="F118" s="12" t="s">
        <v>144</v>
      </c>
      <c r="G118" s="12" t="s">
        <v>143</v>
      </c>
      <c r="H118" s="28" t="s">
        <v>142</v>
      </c>
      <c r="I118" s="28"/>
      <c r="J118" s="12" t="s">
        <v>141</v>
      </c>
      <c r="K118" s="12" t="s">
        <v>140</v>
      </c>
    </row>
    <row r="119" spans="1:11" ht="13.35" customHeight="1">
      <c r="A119" s="14" t="s">
        <v>93</v>
      </c>
      <c r="B119" s="29">
        <v>1515</v>
      </c>
      <c r="C119" s="29"/>
      <c r="D119" s="15">
        <v>1515</v>
      </c>
      <c r="E119" s="15">
        <v>0</v>
      </c>
      <c r="F119" s="15">
        <v>3030</v>
      </c>
      <c r="G119" s="15">
        <v>3030</v>
      </c>
      <c r="H119" s="15">
        <v>0</v>
      </c>
      <c r="I119" s="10"/>
      <c r="J119" s="15">
        <v>18180</v>
      </c>
      <c r="K119" s="15">
        <v>-15150</v>
      </c>
    </row>
    <row r="120" spans="1:11" ht="13.35" customHeight="1">
      <c r="A120" s="14" t="s">
        <v>94</v>
      </c>
      <c r="B120" s="29">
        <v>266.66699999999997</v>
      </c>
      <c r="C120" s="29"/>
      <c r="D120" s="15">
        <v>1432.94</v>
      </c>
      <c r="E120" s="15">
        <v>1166.2729999999999</v>
      </c>
      <c r="F120" s="15">
        <v>533.33399999999995</v>
      </c>
      <c r="G120" s="15">
        <v>2637.26</v>
      </c>
      <c r="H120" s="15">
        <v>2103.9259999999999</v>
      </c>
      <c r="I120" s="10"/>
      <c r="J120" s="15">
        <v>3200.0039999999999</v>
      </c>
      <c r="K120" s="15">
        <v>-562.74400000000003</v>
      </c>
    </row>
    <row r="121" spans="1:11" ht="13.35" customHeight="1">
      <c r="A121" s="14" t="s">
        <v>95</v>
      </c>
      <c r="B121" s="29">
        <v>150</v>
      </c>
      <c r="C121" s="29"/>
      <c r="D121" s="15">
        <v>294.18</v>
      </c>
      <c r="E121" s="15">
        <v>144.18</v>
      </c>
      <c r="F121" s="15">
        <v>300</v>
      </c>
      <c r="G121" s="15">
        <v>563.62</v>
      </c>
      <c r="H121" s="15">
        <v>263.62</v>
      </c>
      <c r="I121" s="10"/>
      <c r="J121" s="15">
        <v>1800</v>
      </c>
      <c r="K121" s="15">
        <v>-1236.3800000000001</v>
      </c>
    </row>
    <row r="122" spans="1:11" ht="13.35" customHeight="1">
      <c r="A122" s="14" t="s">
        <v>96</v>
      </c>
      <c r="B122" s="29">
        <v>0</v>
      </c>
      <c r="C122" s="29"/>
      <c r="D122" s="15">
        <v>5971.84</v>
      </c>
      <c r="E122" s="15">
        <v>5971.84</v>
      </c>
      <c r="F122" s="15">
        <v>0</v>
      </c>
      <c r="G122" s="15">
        <v>12593.84</v>
      </c>
      <c r="H122" s="15">
        <v>12593.84</v>
      </c>
      <c r="I122" s="10"/>
      <c r="J122" s="15">
        <v>0</v>
      </c>
      <c r="K122" s="15">
        <v>12593.84</v>
      </c>
    </row>
    <row r="123" spans="1:11" ht="12" customHeight="1">
      <c r="A123" s="14" t="s">
        <v>97</v>
      </c>
      <c r="B123" s="30">
        <v>111218.4179</v>
      </c>
      <c r="C123" s="30"/>
      <c r="D123" s="16">
        <v>108048.24</v>
      </c>
      <c r="E123" s="16">
        <v>-3170.1779000000001</v>
      </c>
      <c r="F123" s="16">
        <v>222436.84580000001</v>
      </c>
      <c r="G123" s="16">
        <v>248821.69</v>
      </c>
      <c r="H123" s="16">
        <v>26384.8442</v>
      </c>
      <c r="I123" s="10"/>
      <c r="J123" s="16">
        <v>1300420.6418000001</v>
      </c>
      <c r="K123" s="16">
        <v>-1051598.9517999999</v>
      </c>
    </row>
    <row r="124" spans="1:11" ht="13.3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</row>
    <row r="125" spans="1:11" ht="13.35" customHeight="1">
      <c r="A125" s="19" t="s">
        <v>153</v>
      </c>
      <c r="B125" s="19"/>
      <c r="C125" s="20">
        <f>+B65-B82-B123</f>
        <v>-28607.724500000011</v>
      </c>
      <c r="D125" s="20">
        <f>+D65-D82-D123</f>
        <v>37434.290000000023</v>
      </c>
      <c r="E125" s="20">
        <f>+E65-E82-E123</f>
        <v>66042.01449999999</v>
      </c>
      <c r="F125" s="20">
        <f>+F65-F82-F123</f>
        <v>-57295.048999999999</v>
      </c>
      <c r="G125" s="20">
        <f>+G65-G82-G123</f>
        <v>28541.400000000081</v>
      </c>
      <c r="H125" s="20">
        <f>+H65-H82-H123</f>
        <v>85836.449000000022</v>
      </c>
      <c r="I125" s="20">
        <f t="shared" ref="I125" si="0">+H65-H82-H123</f>
        <v>85836.449000000022</v>
      </c>
      <c r="J125" s="20">
        <f>+J65-J82-J123</f>
        <v>-447762.4889</v>
      </c>
      <c r="K125" s="20">
        <f>+K65-K82-K123</f>
        <v>476303.88890000014</v>
      </c>
    </row>
    <row r="126" spans="1:11" ht="13.3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</row>
    <row r="127" spans="1:11" ht="13.35" customHeight="1">
      <c r="A127" s="14" t="s">
        <v>98</v>
      </c>
      <c r="B127" s="10"/>
      <c r="C127" s="10"/>
      <c r="D127" s="10"/>
      <c r="E127" s="10"/>
      <c r="F127" s="10"/>
      <c r="G127" s="10"/>
      <c r="H127" s="10"/>
      <c r="I127" s="10"/>
      <c r="J127" s="10"/>
      <c r="K127" s="10"/>
    </row>
    <row r="128" spans="1:11" ht="13.35" customHeight="1">
      <c r="A128" s="14" t="s">
        <v>99</v>
      </c>
      <c r="B128" s="29">
        <v>11077</v>
      </c>
      <c r="C128" s="29"/>
      <c r="D128" s="15">
        <v>11080</v>
      </c>
      <c r="E128" s="15">
        <v>3</v>
      </c>
      <c r="F128" s="15">
        <v>22154</v>
      </c>
      <c r="G128" s="15">
        <v>22156</v>
      </c>
      <c r="H128" s="15">
        <v>2</v>
      </c>
      <c r="I128" s="10"/>
      <c r="J128" s="15">
        <v>132924</v>
      </c>
      <c r="K128" s="15">
        <v>-110768</v>
      </c>
    </row>
    <row r="129" spans="1:11" ht="12" customHeight="1">
      <c r="A129" s="14" t="s">
        <v>100</v>
      </c>
      <c r="B129" s="30">
        <v>11077</v>
      </c>
      <c r="C129" s="30"/>
      <c r="D129" s="16">
        <v>11080</v>
      </c>
      <c r="E129" s="16">
        <v>3</v>
      </c>
      <c r="F129" s="16">
        <v>22154</v>
      </c>
      <c r="G129" s="16">
        <v>22156</v>
      </c>
      <c r="H129" s="16">
        <v>2</v>
      </c>
      <c r="I129" s="10"/>
      <c r="J129" s="16">
        <v>132924</v>
      </c>
      <c r="K129" s="16">
        <v>-110768</v>
      </c>
    </row>
    <row r="130" spans="1:11" ht="13.3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</row>
    <row r="131" spans="1:11" ht="12.6" customHeight="1">
      <c r="A131" s="13" t="s">
        <v>101</v>
      </c>
      <c r="B131" s="34">
        <v>513017.7905</v>
      </c>
      <c r="C131" s="34"/>
      <c r="D131" s="17">
        <v>433558.84</v>
      </c>
      <c r="E131" s="17">
        <v>-79458.950500000006</v>
      </c>
      <c r="F131" s="17">
        <v>1026115.181</v>
      </c>
      <c r="G131" s="17">
        <v>918044.02</v>
      </c>
      <c r="H131" s="17">
        <v>-108071.16099999999</v>
      </c>
      <c r="I131" s="10"/>
      <c r="J131" s="17">
        <v>6160986.6759000001</v>
      </c>
      <c r="K131" s="17">
        <v>-5242942.6558999997</v>
      </c>
    </row>
    <row r="132" spans="1:11" ht="13.3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</row>
    <row r="133" spans="1:11" ht="13.3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</row>
    <row r="134" spans="1:11" ht="13.35" customHeight="1">
      <c r="A134" s="13" t="s">
        <v>102</v>
      </c>
      <c r="B134" s="10"/>
      <c r="C134" s="10"/>
      <c r="D134" s="10"/>
      <c r="E134" s="10"/>
      <c r="F134" s="10"/>
      <c r="G134" s="10"/>
      <c r="H134" s="10"/>
      <c r="I134" s="10"/>
      <c r="J134" s="10"/>
      <c r="K134" s="10"/>
    </row>
    <row r="135" spans="1:11" ht="13.3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</row>
    <row r="136" spans="1:11" ht="13.35" customHeight="1">
      <c r="A136" s="13" t="s">
        <v>103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</row>
    <row r="137" spans="1:11" ht="13.35" customHeight="1">
      <c r="A137" s="14" t="s">
        <v>104</v>
      </c>
      <c r="B137" s="29">
        <v>-39684.724499999997</v>
      </c>
      <c r="C137" s="29"/>
      <c r="D137" s="15">
        <v>26354.29</v>
      </c>
      <c r="E137" s="15">
        <v>66039.014500000005</v>
      </c>
      <c r="F137" s="15">
        <v>-79449.048999999999</v>
      </c>
      <c r="G137" s="15">
        <v>6385.4</v>
      </c>
      <c r="H137" s="15">
        <v>85834.448999999993</v>
      </c>
      <c r="I137" s="10"/>
      <c r="J137" s="15">
        <v>-580686.4889</v>
      </c>
      <c r="K137" s="15">
        <v>587071.88890000002</v>
      </c>
    </row>
    <row r="138" spans="1:11" ht="12" customHeight="1">
      <c r="A138" s="13" t="s">
        <v>105</v>
      </c>
      <c r="B138" s="35">
        <v>-39684.724499999997</v>
      </c>
      <c r="C138" s="35"/>
      <c r="D138" s="18">
        <v>26354.29</v>
      </c>
      <c r="E138" s="18">
        <v>66039.014500000005</v>
      </c>
      <c r="F138" s="18">
        <v>-79449.048999999999</v>
      </c>
      <c r="G138" s="18">
        <v>6385.4</v>
      </c>
      <c r="H138" s="18">
        <v>85834.448999999993</v>
      </c>
      <c r="I138" s="10"/>
      <c r="J138" s="18">
        <v>-580686.4889</v>
      </c>
      <c r="K138" s="18">
        <v>587071.88890000002</v>
      </c>
    </row>
    <row r="139" spans="1:11" ht="18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</row>
    <row r="140" spans="1:11" ht="13.3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</row>
    <row r="141" spans="1:11" ht="13.35" customHeight="1">
      <c r="D141" s="10"/>
      <c r="E141" s="10"/>
      <c r="F141" s="10"/>
      <c r="G141" s="10"/>
    </row>
    <row r="142" spans="1:11" ht="13.3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</row>
    <row r="143" spans="1:11" ht="13.3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</row>
    <row r="144" spans="1:11" ht="13.3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</row>
    <row r="145" spans="1:11" ht="13.3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</row>
    <row r="146" spans="1:11" ht="13.3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</row>
    <row r="147" spans="1:11" ht="13.3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</row>
    <row r="148" spans="1:11" ht="13.3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</row>
    <row r="149" spans="1:11" ht="13.3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</row>
    <row r="150" spans="1:11" ht="13.3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</row>
    <row r="151" spans="1:11" ht="13.3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</row>
    <row r="152" spans="1:11" ht="13.3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</row>
    <row r="153" spans="1:11" ht="7.7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</row>
    <row r="154" spans="1:11" ht="10.5" customHeight="1">
      <c r="A154" s="31"/>
      <c r="B154" s="31"/>
      <c r="C154" s="32"/>
      <c r="D154" s="32"/>
      <c r="E154" s="32"/>
      <c r="F154" s="32"/>
      <c r="G154" s="32"/>
      <c r="H154" s="32"/>
      <c r="I154" s="32"/>
      <c r="J154" s="33"/>
      <c r="K154" s="33"/>
    </row>
    <row r="155" spans="1:11" ht="13.3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</row>
    <row r="156" spans="1:1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</row>
    <row r="157" spans="1:1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</row>
    <row r="158" spans="1:1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</row>
    <row r="159" spans="1:1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</row>
    <row r="160" spans="1:1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</row>
    <row r="161" spans="1:1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</row>
    <row r="162" spans="1:1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</row>
    <row r="163" spans="1:1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</row>
    <row r="164" spans="1:1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</row>
    <row r="165" spans="1:1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</row>
    <row r="166" spans="1:1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</row>
    <row r="167" spans="1:1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</row>
    <row r="168" spans="1:1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</row>
    <row r="169" spans="1:1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</row>
    <row r="170" spans="1:1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</row>
    <row r="171" spans="1:1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</row>
    <row r="172" spans="1:1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</row>
    <row r="173" spans="1:1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</row>
    <row r="174" spans="1:1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</row>
    <row r="175" spans="1:1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</row>
    <row r="176" spans="1:1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</row>
    <row r="177" spans="1:1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</row>
    <row r="178" spans="1:1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</row>
    <row r="179" spans="1:1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</row>
    <row r="180" spans="1:1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</row>
    <row r="181" spans="1:1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</row>
    <row r="182" spans="1:1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</row>
    <row r="183" spans="1:1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</row>
    <row r="184" spans="1:1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</row>
    <row r="185" spans="1:1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</row>
    <row r="186" spans="1:1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</row>
    <row r="187" spans="1:1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</row>
    <row r="188" spans="1:1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</row>
    <row r="189" spans="1:1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</row>
    <row r="190" spans="1:1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</row>
    <row r="191" spans="1:1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</row>
    <row r="192" spans="1:1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</row>
    <row r="193" spans="1:1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</row>
    <row r="194" spans="1:1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</row>
    <row r="195" spans="1:1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</row>
    <row r="196" spans="1:1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</row>
    <row r="197" spans="1:1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</row>
    <row r="198" spans="1:1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</row>
    <row r="199" spans="1:1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</row>
    <row r="200" spans="1:1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</row>
    <row r="201" spans="1:1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</row>
    <row r="202" spans="1:1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</row>
    <row r="203" spans="1:1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</row>
    <row r="204" spans="1:1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</row>
    <row r="205" spans="1:1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</row>
    <row r="206" spans="1:1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</row>
    <row r="207" spans="1:1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</row>
    <row r="208" spans="1:1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</row>
    <row r="209" spans="1:1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</row>
    <row r="210" spans="1:1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</row>
    <row r="211" spans="1:1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</row>
    <row r="212" spans="1:1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</row>
    <row r="213" spans="1:1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</row>
    <row r="214" spans="1:1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</row>
    <row r="215" spans="1:1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</row>
    <row r="216" spans="1:1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</row>
    <row r="217" spans="1:1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</row>
    <row r="218" spans="1:1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</row>
    <row r="219" spans="1:1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</row>
    <row r="220" spans="1:1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</row>
    <row r="221" spans="1:1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</row>
    <row r="222" spans="1:1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</row>
    <row r="223" spans="1:1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</row>
    <row r="224" spans="1:1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</row>
    <row r="225" spans="1:1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</row>
    <row r="226" spans="1:1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</row>
    <row r="227" spans="1:1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</row>
    <row r="228" spans="1:1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</row>
    <row r="229" spans="1:1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</row>
    <row r="230" spans="1:1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</row>
    <row r="231" spans="1:1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</row>
    <row r="232" spans="1:1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</row>
    <row r="233" spans="1:1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</row>
    <row r="234" spans="1:1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</row>
    <row r="235" spans="1:1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</row>
    <row r="236" spans="1:1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</row>
    <row r="237" spans="1:1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</row>
    <row r="238" spans="1:1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</row>
    <row r="239" spans="1:1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</row>
    <row r="240" spans="1:1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</row>
    <row r="241" spans="1:1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</row>
    <row r="242" spans="1:1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</row>
    <row r="243" spans="1:1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</row>
    <row r="244" spans="1:1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</row>
    <row r="245" spans="1:1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</row>
    <row r="246" spans="1:1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</row>
    <row r="247" spans="1:1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</row>
    <row r="248" spans="1:1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</row>
    <row r="249" spans="1:1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</row>
    <row r="250" spans="1:1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</row>
    <row r="251" spans="1:1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</row>
    <row r="252" spans="1:1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</row>
    <row r="253" spans="1:1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</row>
    <row r="254" spans="1:1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</row>
    <row r="255" spans="1:1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</row>
    <row r="256" spans="1:1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</row>
    <row r="257" spans="1:1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</row>
    <row r="258" spans="1:1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</row>
    <row r="259" spans="1:1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</row>
    <row r="260" spans="1:1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</row>
    <row r="261" spans="1:1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</row>
    <row r="262" spans="1:1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</row>
    <row r="263" spans="1:1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</row>
    <row r="264" spans="1:1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</row>
    <row r="265" spans="1:1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</row>
    <row r="266" spans="1:1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</row>
    <row r="267" spans="1:1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</row>
    <row r="268" spans="1:1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</row>
    <row r="269" spans="1:1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</row>
    <row r="270" spans="1:1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</row>
    <row r="271" spans="1:1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</row>
    <row r="272" spans="1:1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</row>
    <row r="273" spans="1:1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</row>
    <row r="274" spans="1:1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</row>
    <row r="275" spans="1:1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</row>
    <row r="276" spans="1:1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</row>
    <row r="277" spans="1:1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</row>
    <row r="278" spans="1:1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</row>
    <row r="279" spans="1:1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</row>
    <row r="280" spans="1:1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</row>
    <row r="281" spans="1:1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</row>
    <row r="282" spans="1:1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</row>
    <row r="283" spans="1:1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</row>
    <row r="284" spans="1:1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</row>
    <row r="285" spans="1:1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</row>
    <row r="286" spans="1:1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</row>
    <row r="287" spans="1:1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</row>
    <row r="288" spans="1:1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</row>
    <row r="289" spans="1:1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</row>
    <row r="290" spans="1:1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</row>
    <row r="291" spans="1:1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</row>
    <row r="292" spans="1:1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</row>
    <row r="293" spans="1:1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</row>
    <row r="294" spans="1:1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</row>
    <row r="295" spans="1:1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</row>
    <row r="296" spans="1:1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</row>
    <row r="297" spans="1:1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</row>
    <row r="298" spans="1:1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</row>
    <row r="299" spans="1:1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</row>
    <row r="300" spans="1:1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</row>
    <row r="301" spans="1:1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</row>
    <row r="302" spans="1:1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</row>
    <row r="303" spans="1:1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</row>
    <row r="304" spans="1:1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</row>
    <row r="305" spans="1:1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</row>
    <row r="306" spans="1:1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</row>
    <row r="307" spans="1:1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</row>
    <row r="308" spans="1:1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</row>
    <row r="309" spans="1:1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</row>
    <row r="310" spans="1:1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</row>
    <row r="311" spans="1:1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</row>
    <row r="312" spans="1:1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</row>
    <row r="313" spans="1:1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</row>
    <row r="314" spans="1:1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</row>
    <row r="315" spans="1:1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</row>
    <row r="316" spans="1:1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</row>
    <row r="317" spans="1:1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</row>
    <row r="318" spans="1:1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</row>
    <row r="319" spans="1:1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</row>
    <row r="320" spans="1:1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</row>
    <row r="321" spans="1:1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</row>
    <row r="322" spans="1:1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</row>
    <row r="323" spans="1:1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</row>
    <row r="324" spans="1:1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</row>
    <row r="325" spans="1:1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</row>
    <row r="326" spans="1:1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</row>
    <row r="327" spans="1:1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</row>
    <row r="328" spans="1:1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</row>
    <row r="329" spans="1:1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</row>
    <row r="330" spans="1:1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</row>
    <row r="331" spans="1:1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</row>
    <row r="332" spans="1:1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</row>
    <row r="333" spans="1:1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</row>
    <row r="334" spans="1:1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</row>
    <row r="335" spans="1:1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</row>
    <row r="336" spans="1:1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</row>
    <row r="337" spans="1:1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</row>
    <row r="338" spans="1:1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</row>
    <row r="339" spans="1:1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</row>
    <row r="340" spans="1:1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</row>
  </sheetData>
  <mergeCells count="126">
    <mergeCell ref="A154:B154"/>
    <mergeCell ref="C154:I154"/>
    <mergeCell ref="J154:K154"/>
    <mergeCell ref="B118:C118"/>
    <mergeCell ref="H118:I118"/>
    <mergeCell ref="B119:C119"/>
    <mergeCell ref="B120:C120"/>
    <mergeCell ref="B121:C121"/>
    <mergeCell ref="B122:C122"/>
    <mergeCell ref="B123:C123"/>
    <mergeCell ref="B131:C131"/>
    <mergeCell ref="B137:C137"/>
    <mergeCell ref="B138:C138"/>
    <mergeCell ref="A153:K153"/>
    <mergeCell ref="B128:C128"/>
    <mergeCell ref="B129:C129"/>
    <mergeCell ref="B109:C109"/>
    <mergeCell ref="B110:C110"/>
    <mergeCell ref="B111:C111"/>
    <mergeCell ref="B112:C112"/>
    <mergeCell ref="B113:C113"/>
    <mergeCell ref="B114:C114"/>
    <mergeCell ref="A115:K115"/>
    <mergeCell ref="A116:B116"/>
    <mergeCell ref="C116:I116"/>
    <mergeCell ref="J116:K116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72:C72"/>
    <mergeCell ref="B73:C73"/>
    <mergeCell ref="A75:K75"/>
    <mergeCell ref="A76:B76"/>
    <mergeCell ref="C76:I76"/>
    <mergeCell ref="J76:K76"/>
    <mergeCell ref="B78:C78"/>
    <mergeCell ref="B80:C80"/>
    <mergeCell ref="B81:C81"/>
    <mergeCell ref="B82:C82"/>
    <mergeCell ref="B85:C85"/>
    <mergeCell ref="B86:C86"/>
    <mergeCell ref="B87:C87"/>
    <mergeCell ref="H78:I78"/>
    <mergeCell ref="B79:C79"/>
    <mergeCell ref="B57:C57"/>
    <mergeCell ref="B58:C58"/>
    <mergeCell ref="B59:C59"/>
    <mergeCell ref="B61:C61"/>
    <mergeCell ref="B62:C62"/>
    <mergeCell ref="B63:C63"/>
    <mergeCell ref="B65:C65"/>
    <mergeCell ref="B70:C70"/>
    <mergeCell ref="B71:C71"/>
    <mergeCell ref="B47:C47"/>
    <mergeCell ref="B48:C48"/>
    <mergeCell ref="B49:C49"/>
    <mergeCell ref="B50:C50"/>
    <mergeCell ref="B51:C51"/>
    <mergeCell ref="B52:C52"/>
    <mergeCell ref="B54:C54"/>
    <mergeCell ref="B55:C55"/>
    <mergeCell ref="B56:C56"/>
    <mergeCell ref="B44:C44"/>
    <mergeCell ref="B45:C45"/>
    <mergeCell ref="B46:C46"/>
    <mergeCell ref="B30:C30"/>
    <mergeCell ref="B31:C31"/>
    <mergeCell ref="B32:C32"/>
    <mergeCell ref="B33:C33"/>
    <mergeCell ref="B34:C34"/>
    <mergeCell ref="B35:C35"/>
    <mergeCell ref="A36:K36"/>
    <mergeCell ref="B39:C39"/>
    <mergeCell ref="H39:I39"/>
    <mergeCell ref="B40:C40"/>
    <mergeCell ref="B41:C41"/>
    <mergeCell ref="B42:C42"/>
    <mergeCell ref="B43:C43"/>
    <mergeCell ref="A37:B37"/>
    <mergeCell ref="C37:I37"/>
    <mergeCell ref="J37:K37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1:C11"/>
    <mergeCell ref="B12:C12"/>
    <mergeCell ref="B13:C13"/>
    <mergeCell ref="B14:C14"/>
    <mergeCell ref="B16:C16"/>
    <mergeCell ref="B17:C17"/>
    <mergeCell ref="B18:C18"/>
    <mergeCell ref="B19:C19"/>
    <mergeCell ref="B20:C20"/>
    <mergeCell ref="A1:K1"/>
    <mergeCell ref="A2:K2"/>
    <mergeCell ref="A3:K3"/>
    <mergeCell ref="B4:C4"/>
    <mergeCell ref="H4:I4"/>
    <mergeCell ref="B7:C7"/>
    <mergeCell ref="B8:C8"/>
    <mergeCell ref="B9:C9"/>
    <mergeCell ref="B10:C10"/>
  </mergeCells>
  <pageMargins left="0.25" right="0.25" top="0.25" bottom="0.25" header="0.5" footer="0.5"/>
  <pageSetup orientation="landscape"/>
  <rowBreaks count="3" manualBreakCount="3">
    <brk id="38" min="1" max="12" man="1"/>
    <brk id="77" min="1" max="12" man="1"/>
    <brk id="117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C75E-E380-416D-AA4C-03B94D120B3C}">
  <dimension ref="A1:D35"/>
  <sheetViews>
    <sheetView workbookViewId="0">
      <selection activeCell="D15" sqref="D15"/>
    </sheetView>
  </sheetViews>
  <sheetFormatPr defaultColWidth="8.85546875" defaultRowHeight="12.75"/>
  <cols>
    <col min="1" max="1" width="35.140625" customWidth="1"/>
    <col min="2" max="3" width="21.42578125" customWidth="1"/>
    <col min="4" max="4" width="46.28515625" customWidth="1"/>
    <col min="5" max="5" width="3.42578125" customWidth="1"/>
  </cols>
  <sheetData>
    <row r="1" spans="1:4" ht="20.100000000000001" customHeight="1">
      <c r="A1" s="7" t="s">
        <v>0</v>
      </c>
      <c r="B1" s="6"/>
      <c r="C1" s="6"/>
      <c r="D1" s="6"/>
    </row>
    <row r="2" spans="1:4" ht="20.100000000000001" customHeight="1">
      <c r="A2" s="7" t="s">
        <v>139</v>
      </c>
      <c r="B2" s="6"/>
      <c r="C2" s="6"/>
      <c r="D2" s="6"/>
    </row>
    <row r="3" spans="1:4" ht="9.1999999999999993" customHeight="1">
      <c r="A3" s="5"/>
      <c r="B3" s="5"/>
      <c r="C3" s="5"/>
      <c r="D3" s="5"/>
    </row>
    <row r="4" spans="1:4" ht="21.6" customHeight="1">
      <c r="A4" s="4"/>
      <c r="B4" s="3" t="s">
        <v>138</v>
      </c>
      <c r="C4" s="3" t="s">
        <v>137</v>
      </c>
    </row>
    <row r="5" spans="1:4" ht="13.35" customHeight="1">
      <c r="A5" s="1" t="s">
        <v>136</v>
      </c>
    </row>
    <row r="6" spans="1:4" ht="13.35" customHeight="1">
      <c r="A6" s="1" t="s">
        <v>135</v>
      </c>
    </row>
    <row r="7" spans="1:4" ht="13.35" customHeight="1">
      <c r="A7" s="2" t="s">
        <v>134</v>
      </c>
      <c r="B7" s="21">
        <v>446829.56</v>
      </c>
      <c r="C7" s="21">
        <v>853684.69</v>
      </c>
    </row>
    <row r="8" spans="1:4" ht="13.35" customHeight="1">
      <c r="A8" s="2" t="s">
        <v>133</v>
      </c>
      <c r="B8" s="21">
        <v>1132548.73</v>
      </c>
      <c r="C8" s="21">
        <v>952791.58</v>
      </c>
      <c r="D8" s="23"/>
    </row>
    <row r="9" spans="1:4" ht="13.35" customHeight="1">
      <c r="A9" s="1" t="s">
        <v>132</v>
      </c>
      <c r="B9" s="22">
        <v>1579378.29</v>
      </c>
      <c r="C9" s="22">
        <v>1806476.27</v>
      </c>
    </row>
    <row r="10" spans="1:4" ht="13.35" customHeight="1">
      <c r="A10" s="2" t="s">
        <v>131</v>
      </c>
      <c r="B10" s="23"/>
      <c r="C10" s="23"/>
    </row>
    <row r="11" spans="1:4" ht="13.35" customHeight="1">
      <c r="A11" s="2" t="s">
        <v>130</v>
      </c>
      <c r="B11" s="21">
        <v>95031.47</v>
      </c>
      <c r="C11" s="21">
        <v>61530.99</v>
      </c>
    </row>
    <row r="12" spans="1:4" ht="13.35" customHeight="1">
      <c r="A12" s="2" t="s">
        <v>129</v>
      </c>
      <c r="B12" s="21">
        <f>1284261.76-1013225.22</f>
        <v>271036.54000000004</v>
      </c>
      <c r="C12" s="21">
        <f>1281028.27-1145765.98</f>
        <v>135262.29000000004</v>
      </c>
    </row>
    <row r="13" spans="1:4" ht="13.35" customHeight="1">
      <c r="A13" s="2" t="s">
        <v>128</v>
      </c>
      <c r="B13" s="24">
        <f>SUM(B11:B12)</f>
        <v>366068.01</v>
      </c>
      <c r="C13" s="24">
        <f>SUM(C11:C12)</f>
        <v>196793.28000000003</v>
      </c>
    </row>
    <row r="14" spans="1:4" ht="13.35" customHeight="1">
      <c r="A14" s="2" t="s">
        <v>127</v>
      </c>
      <c r="B14" s="23"/>
      <c r="C14" s="23"/>
    </row>
    <row r="15" spans="1:4" ht="13.35" customHeight="1">
      <c r="A15" s="2" t="s">
        <v>126</v>
      </c>
      <c r="B15" s="21">
        <v>3138777.78</v>
      </c>
      <c r="C15" s="21">
        <v>3113243.28</v>
      </c>
    </row>
    <row r="16" spans="1:4" ht="13.35" customHeight="1">
      <c r="A16" s="2" t="s">
        <v>125</v>
      </c>
      <c r="B16" s="21">
        <v>-1330148</v>
      </c>
      <c r="C16" s="21">
        <v>-1193517</v>
      </c>
    </row>
    <row r="17" spans="1:3" ht="13.35" customHeight="1">
      <c r="A17" s="2" t="s">
        <v>124</v>
      </c>
      <c r="B17" s="24">
        <v>1808629.78</v>
      </c>
      <c r="C17" s="24">
        <v>1919726.28</v>
      </c>
    </row>
    <row r="18" spans="1:3" ht="13.35" customHeight="1" thickBot="1">
      <c r="A18" s="1" t="s">
        <v>123</v>
      </c>
      <c r="B18" s="25">
        <f>B9+B13+B17</f>
        <v>3754076.08</v>
      </c>
      <c r="C18" s="25">
        <f>C9+C13+C17</f>
        <v>3922995.83</v>
      </c>
    </row>
    <row r="19" spans="1:3" ht="13.35" customHeight="1" thickTop="1">
      <c r="A19" s="1" t="s">
        <v>122</v>
      </c>
      <c r="B19" s="23"/>
      <c r="C19" s="23"/>
    </row>
    <row r="20" spans="1:3" ht="13.35" customHeight="1">
      <c r="A20" s="1" t="s">
        <v>121</v>
      </c>
      <c r="B20" s="23"/>
      <c r="C20" s="23"/>
    </row>
    <row r="21" spans="1:3" ht="13.35" customHeight="1">
      <c r="A21" s="2" t="s">
        <v>120</v>
      </c>
      <c r="B21" s="23"/>
      <c r="C21" s="23"/>
    </row>
    <row r="22" spans="1:3" ht="13.35" customHeight="1">
      <c r="A22" s="2" t="s">
        <v>119</v>
      </c>
      <c r="B22" s="21">
        <v>68569.19</v>
      </c>
      <c r="C22" s="21">
        <v>13280.54</v>
      </c>
    </row>
    <row r="23" spans="1:3" ht="13.35" customHeight="1">
      <c r="A23" s="2" t="s">
        <v>118</v>
      </c>
      <c r="B23" s="21">
        <v>148182.81</v>
      </c>
      <c r="C23" s="21">
        <v>163251.67000000001</v>
      </c>
    </row>
    <row r="24" spans="1:3" ht="13.35" customHeight="1">
      <c r="A24" s="2" t="s">
        <v>117</v>
      </c>
      <c r="B24" s="24">
        <f>SUM(B22:B23)</f>
        <v>216752</v>
      </c>
      <c r="C24" s="24">
        <f>SUM(C22:C23)</f>
        <v>176532.21000000002</v>
      </c>
    </row>
    <row r="25" spans="1:3" ht="13.35" customHeight="1">
      <c r="A25" s="2" t="s">
        <v>116</v>
      </c>
      <c r="B25" s="23"/>
      <c r="C25" s="23"/>
    </row>
    <row r="26" spans="1:3" ht="13.35" customHeight="1">
      <c r="A26" s="2" t="s">
        <v>115</v>
      </c>
      <c r="B26" s="21">
        <v>108896.15</v>
      </c>
      <c r="C26" s="21">
        <v>321107.81</v>
      </c>
    </row>
    <row r="27" spans="1:3" ht="13.35" customHeight="1">
      <c r="A27" s="2" t="s">
        <v>114</v>
      </c>
      <c r="B27" s="24">
        <v>108896.15</v>
      </c>
      <c r="C27" s="24">
        <v>321107.81</v>
      </c>
    </row>
    <row r="28" spans="1:3" ht="13.35" customHeight="1">
      <c r="A28" s="1" t="s">
        <v>113</v>
      </c>
      <c r="B28" s="22">
        <f>B24+B27</f>
        <v>325648.15000000002</v>
      </c>
      <c r="C28" s="22">
        <f>C24+C27</f>
        <v>497640.02</v>
      </c>
    </row>
    <row r="29" spans="1:3" ht="13.35" customHeight="1">
      <c r="A29" s="1" t="s">
        <v>112</v>
      </c>
      <c r="B29" s="23"/>
      <c r="C29" s="23"/>
    </row>
    <row r="30" spans="1:3" ht="13.35" customHeight="1">
      <c r="A30" s="2" t="s">
        <v>111</v>
      </c>
      <c r="B30" s="21">
        <v>2647971.04</v>
      </c>
      <c r="C30" s="21">
        <v>2644898.92</v>
      </c>
    </row>
    <row r="31" spans="1:3" ht="13.35" customHeight="1">
      <c r="A31" s="2" t="s">
        <v>110</v>
      </c>
      <c r="B31" s="21">
        <v>21000</v>
      </c>
      <c r="C31" s="21">
        <v>21000</v>
      </c>
    </row>
    <row r="32" spans="1:3" ht="13.35" customHeight="1">
      <c r="A32" s="2" t="s">
        <v>109</v>
      </c>
      <c r="B32" s="21">
        <v>660197</v>
      </c>
      <c r="C32" s="21">
        <v>660197</v>
      </c>
    </row>
    <row r="33" spans="1:3" ht="13.35" customHeight="1">
      <c r="A33" s="2" t="s">
        <v>108</v>
      </c>
      <c r="B33" s="21">
        <v>99259.89</v>
      </c>
      <c r="C33" s="21">
        <v>99259.89</v>
      </c>
    </row>
    <row r="34" spans="1:3" ht="13.35" customHeight="1">
      <c r="A34" s="1" t="s">
        <v>107</v>
      </c>
      <c r="B34" s="22">
        <v>3428427.93</v>
      </c>
      <c r="C34" s="22">
        <v>3425355.81</v>
      </c>
    </row>
    <row r="35" spans="1:3" ht="13.35" customHeight="1" thickBot="1">
      <c r="A35" s="1" t="s">
        <v>106</v>
      </c>
      <c r="B35" s="25">
        <f>B28+B34</f>
        <v>3754076.08</v>
      </c>
      <c r="C35" s="25">
        <f>C28+C34</f>
        <v>3922995.83</v>
      </c>
    </row>
  </sheetData>
  <pageMargins left="0.25" right="0.25" top="0.25" bottom="0.25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 Statmenent</vt:lpstr>
      <vt:lpstr>Balance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Jones</dc:creator>
  <cp:lastModifiedBy>Sara Tucker</cp:lastModifiedBy>
  <dcterms:created xsi:type="dcterms:W3CDTF">2022-04-08T13:50:02Z</dcterms:created>
  <dcterms:modified xsi:type="dcterms:W3CDTF">2022-04-18T20:15:49Z</dcterms:modified>
</cp:coreProperties>
</file>